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ТехЦентр\Desktop\Апано-Ключинский сельсовет\Бюджет\"/>
    </mc:Choice>
  </mc:AlternateContent>
  <bookViews>
    <workbookView xWindow="0" yWindow="0" windowWidth="12255" windowHeight="997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Источники!$F$30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Источники!$A$18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0">Доходы!$A$1:$F$93</definedName>
  </definedNames>
  <calcPr calcId="152511"/>
</workbook>
</file>

<file path=xl/calcChain.xml><?xml version="1.0" encoding="utf-8"?>
<calcChain xmlns="http://schemas.openxmlformats.org/spreadsheetml/2006/main">
  <c r="K13" i="3" l="1"/>
  <c r="K8" i="3"/>
  <c r="I7" i="3"/>
  <c r="K7" i="3" s="1"/>
  <c r="K6" i="3" s="1"/>
  <c r="H64" i="1"/>
  <c r="G64" i="1"/>
  <c r="I6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<sst xmlns="http://schemas.openxmlformats.org/spreadsheetml/2006/main" count="891" uniqueCount="466">
  <si>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</si>
  <si>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</si>
  <si>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</si>
  <si>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</si>
  <si>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</si>
  <si>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</si>
  <si>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</si>
  <si>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</si>
  <si>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</si>
  <si>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</si>
  <si>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</si>
  <si>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</si>
  <si>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</si>
  <si>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</si>
  <si>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Абанского района</t>
  </si>
  <si>
    <t>Апано-Ключинский сельский совет</t>
  </si>
  <si>
    <t>Периодичность: годовая</t>
  </si>
  <si>
    <t>Единица измерения: руб.</t>
  </si>
  <si>
    <t>02280156</t>
  </si>
  <si>
    <t>902</t>
  </si>
  <si>
    <t>04601000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</si>
  <si>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</si>
  <si>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</si>
  <si>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</si>
  <si>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</si>
  <si>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</si>
  <si>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</si>
  <si>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</si>
  <si>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</si>
  <si>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</si>
  <si>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</si>
  <si>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</si>
  <si>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</si>
  <si>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</si>
  <si>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</si>
  <si>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</si>
  <si>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</si>
  <si>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</si>
  <si>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</si>
  <si>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</si>
  <si>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</si>
  <si>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</si>
  <si>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</si>
  <si>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</si>
  <si>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</si>
  <si>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</si>
  <si>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</si>
  <si>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</si>
  <si>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</si>
  <si>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</si>
  <si>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</si>
  <si>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</si>
  <si>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</si>
  <si>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</si>
  <si>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</si>
  <si>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</si>
  <si>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</si>
  <si>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</si>
  <si>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</si>
  <si>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</si>
  <si>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</si>
  <si>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</si>
  <si>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</si>
  <si>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</si>
  <si>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</si>
  <si>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</si>
  <si>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</si>
  <si>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</si>
  <si>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</si>
  <si>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</si>
  <si>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</si>
  <si>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</si>
  <si>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</si>
  <si>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</si>
  <si>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</si>
  <si>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</si>
  <si>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</si>
  <si>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</si>
  <si>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</si>
  <si>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</si>
  <si>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</si>
  <si>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</si>
  <si>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</si>
  <si>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</si>
  <si>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</si>
  <si>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</si>
  <si>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</si>
  <si>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</si>
  <si>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</si>
  <si>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</si>
  <si>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</si>
  <si>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</si>
  <si>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</si>
  <si>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</si>
  <si>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</si>
  <si>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</si>
  <si>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</si>
  <si>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</si>
  <si>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</si>
  <si>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</si>
  <si>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</si>
  <si>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</si>
  <si>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</si>
  <si>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</si>
  <si>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</si>
  <si>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</si>
  <si>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</si>
  <si>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</si>
  <si>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БЕЗВОЗМЕЗДНЫЕ ПОСТУПЛЕНИЯ</t>
  </si>
  <si>
    <t>802 20000000000000000</t>
  </si>
  <si>
    <t>БЕЗВОЗМЕЗДНЫЕ ПОСТУПЛЕНИЯ ОТ ДРУГИХ БЮДЖЕТОВ БЮДЖЕТНОЙ СИСТЕМЫ РОССИЙСКОЙ ФЕДЕРАЦИИ</t>
  </si>
  <si>
    <t>802 20200000000000000</t>
  </si>
  <si>
    <t>Дотации бюджетам бюджетной системы Российской Федерации</t>
  </si>
  <si>
    <t>802 20210000000000150</t>
  </si>
  <si>
    <t>Дотации на выравнивание бюджетной обеспеченности</t>
  </si>
  <si>
    <t>802 20215001000000150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</si>
  <si>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</si>
  <si>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802 20215001100000150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</si>
  <si>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</si>
  <si>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</si>
  <si>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</si>
  <si>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802 20216001100000150</t>
  </si>
  <si>
    <t>Субсидии бюджетам бюджетной системы Российской Федерации (межбюджетные субсидии)</t>
  </si>
  <si>
    <t>802 20220000000000150</t>
  </si>
  <si>
    <t>Прочие субсидии</t>
  </si>
  <si>
    <t>802 20229999000000150</t>
  </si>
  <si>
    <t>Прочие субсидии бюджетам сельских поселений</t>
  </si>
  <si>
    <t>802 20229999100000150</t>
  </si>
  <si>
    <t>Прочие субсидии бюджетам сельских поселений (на обеспечение первичных мер пожарной безопасности)</t>
  </si>
  <si>
    <t>802 20229999107412150</t>
  </si>
  <si>
    <t>Прочие субсидии бюджетам сельских поселений на (содержание автомобильных дорог общего пользования местного значения за счет средств дорожного фонда Красноярского края)</t>
  </si>
  <si>
    <t>802 20229999107508150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</si>
  <si>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</si>
  <si>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802 20229999107641150</t>
  </si>
  <si>
    <t>Субвенции бюджетам бюджетной системы Российской Федерации</t>
  </si>
  <si>
    <t>802 20230000000000150</t>
  </si>
  <si>
    <t>Субвенции местным бюджетам на выполнение передаваемых полномочий субъектов Российской Федерации</t>
  </si>
  <si>
    <t>802 20230024000000150</t>
  </si>
  <si>
    <t>Субвенции бюджетам сельских поселений на выполнение передаваемых полномочий субъектов Российской Федерации</t>
  </si>
  <si>
    <t>802 20230024100000150</t>
  </si>
  <si>
    <t>Субвенции бюджетам сельских поселений (на реализацию Закона края от 23 апреля 2009 года № 8-3170 "О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комиссий")</t>
  </si>
  <si>
    <t>802 20230024107514150</t>
  </si>
  <si>
    <t>Субвенции бюджетам на осуществление первичного воинского учета на территориях, где отсутствуют военные комиссариаты</t>
  </si>
  <si>
    <t>802 20235118000000150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</si>
  <si>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</si>
  <si>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802 20235118100000150</t>
  </si>
  <si>
    <t>Иные межбюджетные трансферты</t>
  </si>
  <si>
    <t>802 20240000000000150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</si>
  <si>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</si>
  <si>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802 20240014000000150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</si>
  <si>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</si>
  <si>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802 20240014100000150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</si>
  <si>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(на оплату (возмещение) расходов по приобретению, подвозу твердого топлива и электроснабжению учреждений культуры и образования)</t>
  </si>
  <si>
    <t>802 20240014100601150</t>
  </si>
  <si>
    <t>Прочие межбюджетные трансферты, передаваемые бюджетам</t>
  </si>
  <si>
    <t>802 20249999000000150</t>
  </si>
  <si>
    <t>Прочие межбюджетные трансферты, передаваемые бюджетам сельских поселений</t>
  </si>
  <si>
    <t>802 20249999100000150</t>
  </si>
  <si>
    <t>Прочие межбюджетные трансферты, передаваемые бюджетам сельских поселений (на обеспечение сбалансированности бюджетов сельских поселений муниципального района)</t>
  </si>
  <si>
    <t>802 20249999100301150</t>
  </si>
  <si>
    <t>Прочие межбюджетные трансферты, передаваемые бюджетам сельских поселений (на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труда))</t>
  </si>
  <si>
    <t>802 20249999101049150</t>
  </si>
  <si>
    <t>Прочие межбюджетные трансферты (за содействие развитию налогового потенциала)</t>
  </si>
  <si>
    <t>802 20249999107745150</t>
  </si>
  <si>
    <t>ПРОЧИЕ БЕЗВОЗМЕЗДНЫЕ ПОСТУПЛЕНИЯ</t>
  </si>
  <si>
    <t>802 20700000000000000</t>
  </si>
  <si>
    <t>Прочие безвозмездные поступления в бюджеты сельских поселений</t>
  </si>
  <si>
    <t>802 20705000100000150</t>
  </si>
  <si>
    <t>802 20705030100000150</t>
  </si>
  <si>
    <t>Прочие безвозмездные поступления в бюджеты сельских поселений (физические лица)</t>
  </si>
  <si>
    <t>802 20705030100101150</t>
  </si>
  <si>
    <t>Прочие безвозмездные поступления в бюджеты сельских поселений (индивидуальные предприниматели)</t>
  </si>
  <si>
    <t>802 20705030100102150</t>
  </si>
  <si>
    <t>ВОЗВРАТ ОСТАТКОВ СУБСИДИЙ, СУБВЕНЦИЙ И ИНЫХ МЕЖБЮДЖЕТНЫХ ТРАНСФЕРТОВ, ИМЕЮЩИХ ЦЕЛЕВОЕ НАЗНАЧЕНИЕ, ПРОШЛЫХ ЛЕТ</t>
  </si>
  <si>
    <t>802 21900000000000000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</si>
  <si>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</si>
  <si>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802 21900000100000150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</si>
  <si>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</si>
  <si>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802 21960010100000150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</si>
  <si>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</si>
  <si>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</si>
  <si>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</si>
  <si>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</si>
  <si>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</si>
  <si>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</si>
  <si>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Апано-Ключинского сельсовета</t>
  </si>
  <si>
    <t xml:space="preserve">802 0000 0000000000 000 </t>
  </si>
  <si>
    <t>ОБЩЕГОСУДАРСТВЕННЫЕ ВОПРОСЫ</t>
  </si>
  <si>
    <t xml:space="preserve">802 0100 0000000000 000 </t>
  </si>
  <si>
    <t>Обеспечение деятельности отдельных органов местного самоуправления</t>
  </si>
  <si>
    <t xml:space="preserve">802 0100 7400000000 000 </t>
  </si>
  <si>
    <t>Непрограмные расходы органов местного самоуправления</t>
  </si>
  <si>
    <t xml:space="preserve">802 0100 9900000000 000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</si>
  <si>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</si>
  <si>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802 0102 0000000000 000 </t>
  </si>
  <si>
    <t>Обеспечение функционирования главы  муниципального образования</t>
  </si>
  <si>
    <t xml:space="preserve">802 0102 7410000000 000 </t>
  </si>
  <si>
    <t>Глава муниципального образования</t>
  </si>
  <si>
    <t xml:space="preserve">802 0102 7410004500 000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</si>
  <si>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</si>
  <si>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802 0102 7410004500 100 </t>
  </si>
  <si>
    <t>Расходы на выплаты персоналу государственных (муниципальных) органов</t>
  </si>
  <si>
    <t xml:space="preserve">802 0102 7410004500 120 </t>
  </si>
  <si>
    <t>Фонд оплаты труда государственных (муниципальных) органов</t>
  </si>
  <si>
    <t xml:space="preserve">802 0102 7410004500 121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</si>
  <si>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</si>
  <si>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802 0102 7410004500 129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</si>
  <si>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</si>
  <si>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802 0104 0000000000 000 </t>
  </si>
  <si>
    <t>Центральный аппарат</t>
  </si>
  <si>
    <t xml:space="preserve">802 0104 7420000000 000 </t>
  </si>
  <si>
    <t>Выполнение функций государственными органами, органами местного самоуправления</t>
  </si>
  <si>
    <t xml:space="preserve">802 0104 7420004600 000 </t>
  </si>
  <si>
    <t xml:space="preserve">802 0104 7420004600 100 </t>
  </si>
  <si>
    <t xml:space="preserve">802 0104 7420004600 120 </t>
  </si>
  <si>
    <t xml:space="preserve">802 0104 7420004600 121 </t>
  </si>
  <si>
    <t xml:space="preserve">802 0104 7420004600 129 </t>
  </si>
  <si>
    <t>Закупка товаров, работ и услуг для обеспечения государственных (муниципальных) нужд</t>
  </si>
  <si>
    <t xml:space="preserve">802 0104 7420004600 200 </t>
  </si>
  <si>
    <t>Иные закупки товаров, работ и услуг для обеспечения государственных (муниципальных) нужд</t>
  </si>
  <si>
    <t xml:space="preserve">802 0104 7420004600 240 </t>
  </si>
  <si>
    <t>Прочая закупка товаров, работ и услуг</t>
  </si>
  <si>
    <t xml:space="preserve">802 0104 7420004600 244 </t>
  </si>
  <si>
    <t>Закупка энергетических ресурсов</t>
  </si>
  <si>
    <t xml:space="preserve">802 0104 7420004600 247 </t>
  </si>
  <si>
    <t>Иные бюджетные ассигнования</t>
  </si>
  <si>
    <t xml:space="preserve">802 0104 7420004600 800 </t>
  </si>
  <si>
    <t>Уплата налогов, сборов и иных платежей</t>
  </si>
  <si>
    <t xml:space="preserve">802 0104 7420004600 850 </t>
  </si>
  <si>
    <t>Уплата иных платежей</t>
  </si>
  <si>
    <t xml:space="preserve">802 0104 7420004600 853 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</si>
  <si>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</si>
  <si>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 xml:space="preserve">802 0104 7420010490 000 </t>
  </si>
  <si>
    <t xml:space="preserve">802 0104 7420010490 100 </t>
  </si>
  <si>
    <t xml:space="preserve">802 0104 7420010490 120 </t>
  </si>
  <si>
    <t xml:space="preserve">802 0104 7420010490 121 </t>
  </si>
  <si>
    <t xml:space="preserve">802 0104 7420010490 129 </t>
  </si>
  <si>
    <t>Резервные фонды</t>
  </si>
  <si>
    <t xml:space="preserve">802 0111 0000000000 000 </t>
  </si>
  <si>
    <t>Непрограмные расходы</t>
  </si>
  <si>
    <t xml:space="preserve">802 0111 9990000000 000 </t>
  </si>
  <si>
    <t>Резервные фонды местных администраций</t>
  </si>
  <si>
    <t xml:space="preserve">802 0111 9990007050 000 </t>
  </si>
  <si>
    <t xml:space="preserve">802 0111 9990007050 800 </t>
  </si>
  <si>
    <t>Резервные средства</t>
  </si>
  <si>
    <t xml:space="preserve">802 0111 9990007050 870 </t>
  </si>
  <si>
    <t>Другие общегосударственные вопросы</t>
  </si>
  <si>
    <t xml:space="preserve">802 0113 0000000000 000 </t>
  </si>
  <si>
    <t xml:space="preserve">802 0113 7440000000 000 </t>
  </si>
  <si>
    <t xml:space="preserve">802 0113 7440004600 000 </t>
  </si>
  <si>
    <t xml:space="preserve">802 0113 7440004600 100 </t>
  </si>
  <si>
    <t xml:space="preserve">802 0113 7440004600 120 </t>
  </si>
  <si>
    <t xml:space="preserve">802 0113 7440004600 121 </t>
  </si>
  <si>
    <t xml:space="preserve">802 0113 7440004600 129 </t>
  </si>
  <si>
    <t xml:space="preserve">802 0113 7440004600 200 </t>
  </si>
  <si>
    <t xml:space="preserve">802 0113 7440004600 240 </t>
  </si>
  <si>
    <t xml:space="preserve">802 0113 7440004600 244 </t>
  </si>
  <si>
    <t xml:space="preserve">802 0113 7440010490 000 </t>
  </si>
  <si>
    <t xml:space="preserve">802 0113 7440010490 100 </t>
  </si>
  <si>
    <t xml:space="preserve">802 0113 7440010490 120 </t>
  </si>
  <si>
    <t xml:space="preserve">802 0113 7440010490 121 </t>
  </si>
  <si>
    <t xml:space="preserve">802 0113 7440010490 129 </t>
  </si>
  <si>
    <t>Обеспечение деятельности подведомственных учреждений по обеспечению хозяйственного обслуживания</t>
  </si>
  <si>
    <t xml:space="preserve">802 0113 7440093990 000 </t>
  </si>
  <si>
    <t xml:space="preserve">802 0113 7440093990 100 </t>
  </si>
  <si>
    <t xml:space="preserve">802 0113 7440093990 120 </t>
  </si>
  <si>
    <t xml:space="preserve">802 0113 7440093990 121 </t>
  </si>
  <si>
    <t xml:space="preserve">802 0113 7440093990 129 </t>
  </si>
  <si>
    <t xml:space="preserve">802 0113 7440093990 200 </t>
  </si>
  <si>
    <t xml:space="preserve">802 0113 7440093990 240 </t>
  </si>
  <si>
    <t xml:space="preserve">802 0113 7440093990 244 </t>
  </si>
  <si>
    <t xml:space="preserve">802 0113 9990000000 000 </t>
  </si>
  <si>
    <t>Выполнение государственных полномочий по созданию и обеспечению деятельности административных комиссий</t>
  </si>
  <si>
    <t xml:space="preserve">802 0113 9990075140 000 </t>
  </si>
  <si>
    <t xml:space="preserve">802 0113 9990075140 200 </t>
  </si>
  <si>
    <t xml:space="preserve">802 0113 9990075140 240 </t>
  </si>
  <si>
    <t xml:space="preserve">802 0113 9990075140 244 </t>
  </si>
  <si>
    <t>НАЦИОНАЛЬНАЯ ОБОРОНА</t>
  </si>
  <si>
    <t xml:space="preserve">802 0200 0000000000 000 </t>
  </si>
  <si>
    <t xml:space="preserve">802 0200 9900000000 000 </t>
  </si>
  <si>
    <t>Мобилизационная и вневойсковая подготовка</t>
  </si>
  <si>
    <t xml:space="preserve">802 0203 0000000000 000 </t>
  </si>
  <si>
    <t xml:space="preserve">802 0203 9990000000 000 </t>
  </si>
  <si>
    <t>Осуществление первичного воинского учета на территориях, где отсутствуют военные комиссариаты</t>
  </si>
  <si>
    <t xml:space="preserve">802 0203 9990051180 000 </t>
  </si>
  <si>
    <t xml:space="preserve">802 0203 9990051180 100 </t>
  </si>
  <si>
    <t xml:space="preserve">802 0203 9990051180 120 </t>
  </si>
  <si>
    <t xml:space="preserve">802 0203 9990051180 121 </t>
  </si>
  <si>
    <t xml:space="preserve">802 0203 9990051180 129 </t>
  </si>
  <si>
    <t xml:space="preserve">802 0203 9990051180 200 </t>
  </si>
  <si>
    <t xml:space="preserve">802 0203 9990051180 240 </t>
  </si>
  <si>
    <t xml:space="preserve">802 0203 9990051180 244 </t>
  </si>
  <si>
    <t>НАЦИОНАЛЬНАЯ БЕЗОПАСНОСТЬ И ПРАВООХРАНИТЕЛЬНАЯ ДЕЯТЕЛЬНОСТЬ</t>
  </si>
  <si>
    <t xml:space="preserve">802 0300 0000000000 000 </t>
  </si>
  <si>
    <t>Муниципальная программа "Обеспечение жизнедеятельности на территории Апано-Ключинского сельсовета Абанского района"</t>
  </si>
  <si>
    <t xml:space="preserve">802 0300 0100000000 000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</si>
  <si>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</si>
  <si>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802 0310 0000000000 000 </t>
  </si>
  <si>
    <t>Подпрограмма "Защита населения и территории от чрезвычайных ситуаций, обеспечение пожарной безопасности объектов муниципальной собственности"</t>
  </si>
  <si>
    <t xml:space="preserve">802 0310 0110000000 000 </t>
  </si>
  <si>
    <t>Обеспечение первичных мер пожарной безопасности за счет средств бюджета поселения</t>
  </si>
  <si>
    <t xml:space="preserve">802 0310 0110013210 000 </t>
  </si>
  <si>
    <t xml:space="preserve">802 0310 0110013210 200 </t>
  </si>
  <si>
    <t xml:space="preserve">802 0310 0110013210 240 </t>
  </si>
  <si>
    <t xml:space="preserve">802 0310 0110013210 244 </t>
  </si>
  <si>
    <t>Обеспечение первичных мер пожарной безопасности</t>
  </si>
  <si>
    <t xml:space="preserve">802 0310 01100S4120 000 </t>
  </si>
  <si>
    <t xml:space="preserve">802 0310 01100S4120 200 </t>
  </si>
  <si>
    <t xml:space="preserve">802 0310 01100S4120 240 </t>
  </si>
  <si>
    <t xml:space="preserve">802 0310 01100S4120 244 </t>
  </si>
  <si>
    <t>НАЦИОНАЛЬНАЯ ЭКОНОМИКА</t>
  </si>
  <si>
    <t xml:space="preserve">802 0400 0000000000 000 </t>
  </si>
  <si>
    <t xml:space="preserve">802 0400 0100000000 000 </t>
  </si>
  <si>
    <t>Дорожное хозяйство (дорожные фонды)</t>
  </si>
  <si>
    <t xml:space="preserve">802 0409 0000000000 000 </t>
  </si>
  <si>
    <t>Подпрограмма "Содействие развитию дорожного хозяйства, безопасности дорожного движения на территории поселения"</t>
  </si>
  <si>
    <t xml:space="preserve">802 0409 0130000000 000 </t>
  </si>
  <si>
    <t>Обеспечение дорожной деятельности в отношении автомобильных дорог общего пользования местного значения за счет средств дорожного фонда</t>
  </si>
  <si>
    <t xml:space="preserve">802 0409 0130004190 000 </t>
  </si>
  <si>
    <t xml:space="preserve">802 0409 0130004190 200 </t>
  </si>
  <si>
    <t xml:space="preserve">802 0409 0130004190 240 </t>
  </si>
  <si>
    <t xml:space="preserve">802 0409 0130004190 244 </t>
  </si>
  <si>
    <t>Содержание автомобильных дорог общего пользования местного значения за счет средств дорожного фонда Красноярского края</t>
  </si>
  <si>
    <t xml:space="preserve">802 0409 01300S5080 000 </t>
  </si>
  <si>
    <t xml:space="preserve">802 0409 01300S5080 200 </t>
  </si>
  <si>
    <t xml:space="preserve">802 0409 01300S5080 240 </t>
  </si>
  <si>
    <t xml:space="preserve">802 0409 01300S5080 244 </t>
  </si>
  <si>
    <t>ЖИЛИЩНО-КОММУНАЛЬНОЕ ХОЗЯЙСТВО</t>
  </si>
  <si>
    <t xml:space="preserve">802 0500 0000000000 000 </t>
  </si>
  <si>
    <t xml:space="preserve">802 0500 0100000000 000 </t>
  </si>
  <si>
    <t>Коммунальное хозяйство</t>
  </si>
  <si>
    <t xml:space="preserve">802 0502 0000000000 000 </t>
  </si>
  <si>
    <t>Подпрограмма "Повышение энергетической эффективности, обеспечение жизнедеятельности коммунальной системы, благоустройства территории"</t>
  </si>
  <si>
    <t xml:space="preserve">802 0502 0120000000 000 </t>
  </si>
  <si>
    <t>Мероприятия в области коммунального хозяйства</t>
  </si>
  <si>
    <t xml:space="preserve">802 0502 0120035050 000 </t>
  </si>
  <si>
    <t xml:space="preserve">802 0502 0120035050 200 </t>
  </si>
  <si>
    <t xml:space="preserve">802 0502 0120035050 240 </t>
  </si>
  <si>
    <t xml:space="preserve">802 0502 0120035050 247 </t>
  </si>
  <si>
    <t>Реализация мероприятий по поддержке местных инициатив территорий городских и сельских поселений</t>
  </si>
  <si>
    <t xml:space="preserve">802 0502 01200S6410 000 </t>
  </si>
  <si>
    <t xml:space="preserve">802 0502 01200S6410 200 </t>
  </si>
  <si>
    <t xml:space="preserve">802 0502 01200S6410 240 </t>
  </si>
  <si>
    <t xml:space="preserve">802 0502 01200S6410 244 </t>
  </si>
  <si>
    <t>Благоустройство</t>
  </si>
  <si>
    <t xml:space="preserve">802 0503 0000000000 000 </t>
  </si>
  <si>
    <t xml:space="preserve">802 0503 0120000000 000 </t>
  </si>
  <si>
    <t>Мероприятия по уличному освещению</t>
  </si>
  <si>
    <t xml:space="preserve">802 0503 0120061000 000 </t>
  </si>
  <si>
    <t xml:space="preserve">802 0503 0120061000 200 </t>
  </si>
  <si>
    <t xml:space="preserve">802 0503 0120061000 240 </t>
  </si>
  <si>
    <t xml:space="preserve">802 0503 0120061000 244 </t>
  </si>
  <si>
    <t xml:space="preserve">802 0503 0120061000 247 </t>
  </si>
  <si>
    <t>Мероприятия по организации и содержанию мест захоронения</t>
  </si>
  <si>
    <t xml:space="preserve">802 0503 0120064000 000 </t>
  </si>
  <si>
    <t xml:space="preserve">802 0503 0120064000 200 </t>
  </si>
  <si>
    <t xml:space="preserve">802 0503 0120064000 240 </t>
  </si>
  <si>
    <t xml:space="preserve">802 0503 0120064000 244 </t>
  </si>
  <si>
    <t>Прочие мероприятия по благоустройству городских округов и поселений</t>
  </si>
  <si>
    <t xml:space="preserve">802 0503 0120065000 000 </t>
  </si>
  <si>
    <t xml:space="preserve">802 0503 0120065000 100 </t>
  </si>
  <si>
    <t xml:space="preserve">802 0503 0120065000 120 </t>
  </si>
  <si>
    <t xml:space="preserve">802 0503 0120065000 121 </t>
  </si>
  <si>
    <t xml:space="preserve">802 0503 0120065000 129 </t>
  </si>
  <si>
    <t xml:space="preserve">802 0503 0120065000 200 </t>
  </si>
  <si>
    <t xml:space="preserve">802 0503 0120065000 240 </t>
  </si>
  <si>
    <t xml:space="preserve">802 0503 0120065000 244 </t>
  </si>
  <si>
    <t>ОБРАЗОВАНИЕ</t>
  </si>
  <si>
    <t xml:space="preserve">802 0700 0000000000 000 </t>
  </si>
  <si>
    <t xml:space="preserve">802 0700 0100000000 000 </t>
  </si>
  <si>
    <t>Общее образование</t>
  </si>
  <si>
    <t xml:space="preserve">802 0702 0000000000 000 </t>
  </si>
  <si>
    <t>Отдельные мероприятия муниципальной программы</t>
  </si>
  <si>
    <t xml:space="preserve">802 0702 0190000000 000 </t>
  </si>
  <si>
    <t>Оплата (возмещение) расходов по приобретению, подвозу твердого топлива и электроснабжению учреждений образования</t>
  </si>
  <si>
    <t xml:space="preserve">802 0702 0190106010 000 </t>
  </si>
  <si>
    <t xml:space="preserve">802 0702 0190106010 200 </t>
  </si>
  <si>
    <t xml:space="preserve">802 0702 0190106010 240 </t>
  </si>
  <si>
    <t xml:space="preserve">802 0702 0190106010 244 </t>
  </si>
  <si>
    <t>КУЛЬТУРА, КИНЕМАТОГРАФИЯ</t>
  </si>
  <si>
    <t xml:space="preserve">802 0800 0000000000 000 </t>
  </si>
  <si>
    <t xml:space="preserve">802 0800 0100000000 000 </t>
  </si>
  <si>
    <t>Культура</t>
  </si>
  <si>
    <t xml:space="preserve">802 0801 0000000000 000 </t>
  </si>
  <si>
    <t xml:space="preserve">802 0801 0120000000 000 </t>
  </si>
  <si>
    <t xml:space="preserve">802 0801 01200S6410 000 </t>
  </si>
  <si>
    <t xml:space="preserve">802 0801 01200S6410 200 </t>
  </si>
  <si>
    <t xml:space="preserve">802 0801 01200S6410 240 </t>
  </si>
  <si>
    <t xml:space="preserve">802 0801 01200S6410 244 </t>
  </si>
  <si>
    <t xml:space="preserve">802 0801 0190000000 000 </t>
  </si>
  <si>
    <t>Оплата (возмещение) расходов по приобретению, подвозу твердого топлива и электроснабжению учреждений культуры</t>
  </si>
  <si>
    <t xml:space="preserve">802 0801 0190206010 000 </t>
  </si>
  <si>
    <t xml:space="preserve">802 0801 0190206010 200 </t>
  </si>
  <si>
    <t xml:space="preserve">802 0801 0190206010 240 </t>
  </si>
  <si>
    <t xml:space="preserve">802 0801 0190206010 244 </t>
  </si>
  <si>
    <t>МЕЖБЮДЖЕТНЫЕ ТРАНСФЕРТЫ ОБЩЕГО ХАРАКТЕРА БЮДЖЕТАМ БЮДЖЕТНОЙ СИСТЕМЫ РОССИЙСКОЙ ФЕДЕРАЦИИ</t>
  </si>
  <si>
    <t xml:space="preserve">802 1400 0000000000 000 </t>
  </si>
  <si>
    <t xml:space="preserve">802 1400 7400000000 000 </t>
  </si>
  <si>
    <t>Прочие межбюджетные трансферты общего характера</t>
  </si>
  <si>
    <t xml:space="preserve">802 1403 0000000000 000 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</si>
  <si>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</si>
  <si>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802 1403 7430000000 000 </t>
  </si>
  <si>
    <t>Реализация полномочий, переданных на основании Соглашений, заключенных в соответствии с пунктом 6 частью 1 статьи 14 Федерального закона от 06.10.2003 №131-ФЗ «Об общих принципах организации местного самоуправления в Российской федерации»</t>
  </si>
  <si>
    <t xml:space="preserve">802 1403 7430006050 000 </t>
  </si>
  <si>
    <t>Межбюджетные трансферты</t>
  </si>
  <si>
    <t xml:space="preserve">802 1403 7430006050 500 </t>
  </si>
  <si>
    <t xml:space="preserve">802 1403 7430006050 540 </t>
  </si>
  <si>
    <t>Реализация полномочий, переданных на основании Соглашений, заключенных в соответствии с пунктом 1 частью 1 статьи 14 Федерального закона от 06.10.2003 №131-ФЗ «Об общих принципах организации местного самоуправления в Российской федерации»</t>
  </si>
  <si>
    <t xml:space="preserve">802 1403 7430006060 000 </t>
  </si>
  <si>
    <t xml:space="preserve">802 1403 7430006060 500 </t>
  </si>
  <si>
    <t xml:space="preserve">802 1403 7430006060 540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</si>
  <si>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</si>
  <si>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</si>
  <si>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</si>
  <si>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</si>
  <si>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</si>
  <si>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</si>
  <si>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</si>
  <si>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</si>
  <si>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</si>
  <si>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</si>
  <si>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</si>
  <si>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</si>
  <si>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</si>
  <si>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</si>
  <si>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</si>
  <si>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</si>
  <si>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</si>
  <si>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</si>
  <si>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</si>
  <si>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01901602</t>
  </si>
  <si>
    <t>Доходы/PERIOD</t>
  </si>
  <si>
    <t>Форма 0503117 с.3</t>
  </si>
  <si>
    <t>3. Источники финансирования дефицита бюджета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</si>
  <si>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</si>
  <si>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</si>
  <si>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</si>
  <si>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</si>
  <si>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</si>
  <si>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802 01 00 00 00 00 0000 000</t>
  </si>
  <si>
    <t>Увеличение остатков средств, всего</t>
  </si>
  <si>
    <t>802 01 00 00 00 00 0000 500</t>
  </si>
  <si>
    <t>Увеличение остатков средств бюджетов</t>
  </si>
  <si>
    <t>802 01 05 00 00 00 0000 500</t>
  </si>
  <si>
    <t>Увеличение прочих остатков средств бюджетов</t>
  </si>
  <si>
    <t>802 01 05 02 00 00 0000 500</t>
  </si>
  <si>
    <t>Увеличение прочих остатков денежных средств  бюджетов</t>
  </si>
  <si>
    <t>802 01 05 02 01 00 0000 510</t>
  </si>
  <si>
    <t>Увеличение прочих остатков денежных средств бюджетов сельских поселений</t>
  </si>
  <si>
    <t>802 01 05 02 01 10 0000 510</t>
  </si>
  <si>
    <t>Уменьшение остатков средств, всего</t>
  </si>
  <si>
    <t>802 01 00 00 00 00 0000 600</t>
  </si>
  <si>
    <t>Уменьшение остатков средств бюджетов</t>
  </si>
  <si>
    <t>802 01 05 00 00 00 0000 600</t>
  </si>
  <si>
    <t>Уменьшение прочих остатков средств бюджетов</t>
  </si>
  <si>
    <t>802 01 05 02 00 00 0000 600</t>
  </si>
  <si>
    <t>Уменьшение прочих остатков денежных средств  бюджетов</t>
  </si>
  <si>
    <t>802 01 05 02 01 00 0000 610</t>
  </si>
  <si>
    <t>Уменьшение прочих остатков денежных средств бюджетов сельских поселений</t>
  </si>
  <si>
    <t>802 01 05 02 01 10 0000 610</t>
  </si>
  <si>
    <t>Глава сельсовета</t>
  </si>
  <si>
    <t>Т.В. Нестерова</t>
  </si>
  <si>
    <t>(подпись)</t>
  </si>
  <si>
    <t>(расшифровка подписи)</t>
  </si>
  <si>
    <t>Главный бухгалтер</t>
  </si>
  <si>
    <t xml:space="preserve">Е.А. Шишкина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</si>
</sst>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10419]###\ ###\ ###\ ###\ ##0.00"/>
  </numFmts>
  <fonts count="1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15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" fontId="0" fillId="0" borderId="0" xfId="0" applyNumberFormat="1"/>
    <xf numFmtId="0" fontId="6" fillId="0" borderId="46" xfId="1" applyNumberFormat="1" applyFont="1" applyFill="1" applyBorder="1" applyAlignment="1">
      <alignment horizontal="center" vertical="center" wrapText="1" readingOrder="1"/>
    </xf>
    <xf numFmtId="0" fontId="6" fillId="0" borderId="52" xfId="1" applyNumberFormat="1" applyFont="1" applyFill="1" applyBorder="1" applyAlignment="1">
      <alignment horizontal="center" vertical="center" wrapText="1" readingOrder="1"/>
    </xf>
    <xf numFmtId="0" fontId="9" fillId="0" borderId="56" xfId="1" applyNumberFormat="1" applyFont="1" applyFill="1" applyBorder="1" applyAlignment="1">
      <alignment horizontal="center" wrapText="1" readingOrder="1"/>
    </xf>
    <xf numFmtId="0" fontId="6" fillId="0" borderId="56" xfId="1" applyNumberFormat="1" applyFont="1" applyFill="1" applyBorder="1" applyAlignment="1">
      <alignment horizontal="center" wrapText="1" readingOrder="1"/>
    </xf>
    <xf numFmtId="0" fontId="7" fillId="0" borderId="0" xfId="0" applyFont="1" applyFill="1" applyBorder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0" xfId="0" applyFont="1" applyFill="1" applyBorder="1"/>
    <xf numFmtId="0" fontId="8" fillId="0" borderId="0" xfId="1" applyNumberFormat="1" applyFont="1" applyFill="1" applyBorder="1" applyAlignment="1">
      <alignment horizontal="center" vertical="center" wrapText="1" readingOrder="1"/>
    </xf>
    <xf numFmtId="0" fontId="6" fillId="0" borderId="44" xfId="1" applyNumberFormat="1" applyFont="1" applyFill="1" applyBorder="1" applyAlignment="1">
      <alignment horizontal="center" vertical="center" wrapText="1" readingOrder="1"/>
    </xf>
    <xf numFmtId="0" fontId="7" fillId="0" borderId="45" xfId="1" applyNumberFormat="1" applyFont="1" applyFill="1" applyBorder="1" applyAlignment="1">
      <alignment vertical="top" wrapText="1"/>
    </xf>
    <xf numFmtId="0" fontId="6" fillId="0" borderId="46" xfId="1" applyNumberFormat="1" applyFont="1" applyFill="1" applyBorder="1" applyAlignment="1">
      <alignment horizontal="center" vertical="center" wrapText="1" readingOrder="1"/>
    </xf>
    <xf numFmtId="0" fontId="7" fillId="0" borderId="47" xfId="1" applyNumberFormat="1" applyFont="1" applyFill="1" applyBorder="1" applyAlignment="1">
      <alignment vertical="top" wrapText="1"/>
    </xf>
    <xf numFmtId="0" fontId="6" fillId="0" borderId="48" xfId="1" applyNumberFormat="1" applyFont="1" applyFill="1" applyBorder="1" applyAlignment="1">
      <alignment horizontal="center" vertical="center" wrapText="1" readingOrder="1"/>
    </xf>
    <xf numFmtId="0" fontId="7" fillId="0" borderId="49" xfId="1" applyNumberFormat="1" applyFont="1" applyFill="1" applyBorder="1" applyAlignment="1">
      <alignment vertical="top" wrapText="1"/>
    </xf>
    <xf numFmtId="0" fontId="6" fillId="0" borderId="50" xfId="1" applyNumberFormat="1" applyFont="1" applyFill="1" applyBorder="1" applyAlignment="1">
      <alignment horizontal="center" vertical="center" wrapText="1" readingOrder="1"/>
    </xf>
    <xf numFmtId="0" fontId="7" fillId="0" borderId="51" xfId="1" applyNumberFormat="1" applyFont="1" applyFill="1" applyBorder="1" applyAlignment="1">
      <alignment vertical="top" wrapText="1"/>
    </xf>
    <xf numFmtId="0" fontId="6" fillId="0" borderId="61" xfId="1" applyNumberFormat="1" applyFont="1" applyFill="1" applyBorder="1" applyAlignment="1">
      <alignment horizontal="left" vertical="top" wrapText="1" readingOrder="1"/>
    </xf>
    <xf numFmtId="0" fontId="7" fillId="0" borderId="62" xfId="1" applyNumberFormat="1" applyFont="1" applyFill="1" applyBorder="1" applyAlignment="1">
      <alignment vertical="top" wrapText="1"/>
    </xf>
    <xf numFmtId="0" fontId="6" fillId="0" borderId="56" xfId="1" applyNumberFormat="1" applyFont="1" applyFill="1" applyBorder="1" applyAlignment="1">
      <alignment horizontal="center" wrapText="1" readingOrder="1"/>
    </xf>
    <xf numFmtId="0" fontId="7" fillId="0" borderId="57" xfId="1" applyNumberFormat="1" applyFont="1" applyFill="1" applyBorder="1" applyAlignment="1">
      <alignment vertical="top" wrapText="1"/>
    </xf>
    <xf numFmtId="166" fontId="11" fillId="0" borderId="63" xfId="1" applyNumberFormat="1" applyFont="1" applyFill="1" applyBorder="1" applyAlignment="1">
      <alignment horizontal="right" wrapText="1" readingOrder="1"/>
    </xf>
    <xf numFmtId="166" fontId="11" fillId="0" borderId="64" xfId="1" applyNumberFormat="1" applyFont="1" applyFill="1" applyBorder="1" applyAlignment="1">
      <alignment horizontal="right" wrapText="1" readingOrder="1"/>
    </xf>
    <xf numFmtId="166" fontId="11" fillId="0" borderId="57" xfId="1" applyNumberFormat="1" applyFont="1" applyFill="1" applyBorder="1" applyAlignment="1">
      <alignment horizontal="right" wrapText="1" readingOrder="1"/>
    </xf>
    <xf numFmtId="166" fontId="10" fillId="0" borderId="56" xfId="1" applyNumberFormat="1" applyFont="1" applyFill="1" applyBorder="1" applyAlignment="1">
      <alignment horizontal="right" wrapText="1" readingOrder="1"/>
    </xf>
    <xf numFmtId="0" fontId="6" fillId="0" borderId="52" xfId="1" applyNumberFormat="1" applyFont="1" applyFill="1" applyBorder="1" applyAlignment="1">
      <alignment horizontal="center" vertical="center" wrapText="1" readingOrder="1"/>
    </xf>
    <xf numFmtId="0" fontId="7" fillId="0" borderId="53" xfId="1" applyNumberFormat="1" applyFont="1" applyFill="1" applyBorder="1" applyAlignment="1">
      <alignment vertical="top" wrapText="1"/>
    </xf>
    <xf numFmtId="0" fontId="6" fillId="0" borderId="54" xfId="1" applyNumberFormat="1" applyFont="1" applyFill="1" applyBorder="1" applyAlignment="1">
      <alignment horizontal="center" vertical="center" wrapText="1" readingOrder="1"/>
    </xf>
    <xf numFmtId="0" fontId="7" fillId="0" borderId="55" xfId="1" applyNumberFormat="1" applyFont="1" applyFill="1" applyBorder="1" applyAlignment="1">
      <alignment vertical="top" wrapText="1"/>
    </xf>
    <xf numFmtId="0" fontId="9" fillId="0" borderId="56" xfId="1" applyNumberFormat="1" applyFont="1" applyFill="1" applyBorder="1" applyAlignment="1">
      <alignment horizontal="left" vertical="top" wrapText="1" readingOrder="1"/>
    </xf>
    <xf numFmtId="0" fontId="9" fillId="0" borderId="56" xfId="1" applyNumberFormat="1" applyFont="1" applyFill="1" applyBorder="1" applyAlignment="1">
      <alignment horizontal="center" wrapText="1" readingOrder="1"/>
    </xf>
    <xf numFmtId="166" fontId="10" fillId="0" borderId="58" xfId="1" applyNumberFormat="1" applyFont="1" applyFill="1" applyBorder="1" applyAlignment="1">
      <alignment horizontal="right" wrapText="1" readingOrder="1"/>
    </xf>
    <xf numFmtId="166" fontId="10" fillId="0" borderId="59" xfId="1" applyNumberFormat="1" applyFont="1" applyFill="1" applyBorder="1" applyAlignment="1">
      <alignment horizontal="right" wrapText="1" readingOrder="1"/>
    </xf>
    <xf numFmtId="166" fontId="10" fillId="0" borderId="60" xfId="1" applyNumberFormat="1" applyFont="1" applyFill="1" applyBorder="1" applyAlignment="1">
      <alignment horizontal="right" wrapText="1" readingOrder="1"/>
    </xf>
    <xf numFmtId="166" fontId="11" fillId="0" borderId="56" xfId="1" applyNumberFormat="1" applyFont="1" applyFill="1" applyBorder="1" applyAlignment="1">
      <alignment horizontal="right" wrapText="1" readingOrder="1"/>
    </xf>
    <xf numFmtId="0" fontId="11" fillId="0" borderId="56" xfId="1" applyNumberFormat="1" applyFont="1" applyFill="1" applyBorder="1" applyAlignment="1">
      <alignment horizontal="center" wrapText="1" readingOrder="1"/>
    </xf>
    <xf numFmtId="4" fontId="11" fillId="0" borderId="56" xfId="1" applyNumberFormat="1" applyFont="1" applyFill="1" applyBorder="1" applyAlignment="1">
      <alignment horizontal="right" wrapText="1" readingOrder="1"/>
    </xf>
    <xf numFmtId="4" fontId="7" fillId="0" borderId="57" xfId="1" applyNumberFormat="1" applyFont="1" applyFill="1" applyBorder="1" applyAlignment="1">
      <alignment vertical="top" wrapText="1"/>
    </xf>
    <xf numFmtId="4" fontId="12" fillId="0" borderId="63" xfId="1" applyNumberFormat="1" applyFont="1" applyFill="1" applyBorder="1" applyAlignment="1">
      <alignment horizontal="center" wrapText="1" readingOrder="1"/>
    </xf>
    <xf numFmtId="4" fontId="7" fillId="0" borderId="57" xfId="1" applyNumberFormat="1" applyFont="1" applyFill="1" applyBorder="1" applyAlignment="1">
      <alignment horizontal="center" vertical="top" wrapText="1"/>
    </xf>
    <xf numFmtId="0" fontId="6" fillId="0" borderId="56" xfId="1" applyNumberFormat="1" applyFont="1" applyFill="1" applyBorder="1" applyAlignment="1">
      <alignment horizontal="left" vertical="top" wrapText="1" readingOrder="1"/>
    </xf>
    <xf numFmtId="4" fontId="7" fillId="0" borderId="57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13" fillId="0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top" wrapText="1" readingOrder="1"/>
    </xf>
    <xf numFmtId="0" fontId="14" fillId="0" borderId="0" xfId="1" applyNumberFormat="1" applyFont="1" applyFill="1" applyBorder="1" applyAlignment="1">
      <alignment horizontal="center" vertical="top" wrapText="1" readingOrder="1"/>
    </xf>
    <xf numFmtId="0" fontId="13" fillId="0" borderId="65" xfId="1" applyNumberFormat="1" applyFont="1" applyFill="1" applyBorder="1" applyAlignment="1">
      <alignment vertical="top" wrapText="1" readingOrder="1"/>
    </xf>
    <xf numFmtId="0" fontId="7" fillId="0" borderId="65" xfId="1" applyNumberFormat="1" applyFont="1" applyFill="1" applyBorder="1" applyAlignment="1">
      <alignment vertical="top" wrapText="1"/>
    </xf>
    <xf numFmtId="0" fontId="6" fillId="0" borderId="65" xfId="1" applyNumberFormat="1" applyFont="1" applyFill="1" applyBorder="1" applyAlignment="1">
      <alignment horizontal="center" vertical="top" wrapText="1" readingOrder="1"/>
    </xf>
    <xf numFmtId="0" fontId="14" fillId="0" borderId="66" xfId="1" applyNumberFormat="1" applyFont="1" applyFill="1" applyBorder="1" applyAlignment="1">
      <alignment horizontal="center" vertical="top" wrapText="1" readingOrder="1"/>
    </xf>
    <xf numFmtId="0" fontId="7" fillId="0" borderId="66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3696</xdr:colOff>
      <xdr:row>19</xdr:row>
      <xdr:rowOff>192405</xdr:rowOff>
    </xdr:from>
    <xdr:to>
      <xdr:col>2</xdr:col>
      <xdr:colOff>402033</xdr:colOff>
      <xdr:row>21</xdr:row>
      <xdr:rowOff>125730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3696" y="4516755"/>
          <a:ext cx="3589212" cy="352425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3696</xdr:colOff>
      <xdr:row>23</xdr:row>
      <xdr:rowOff>78628</xdr:rowOff>
    </xdr:from>
    <xdr:to>
      <xdr:col>2</xdr:col>
      <xdr:colOff>402033</xdr:colOff>
      <xdr:row>25</xdr:row>
      <xdr:rowOff>154828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3696" y="5241178"/>
          <a:ext cx="3589212" cy="4953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201743</xdr:rowOff>
    </xdr:from>
    <xdr:to>
      <xdr:col>2</xdr:col>
      <xdr:colOff>398337</xdr:colOff>
      <xdr:row>29</xdr:row>
      <xdr:rowOff>100517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02493"/>
          <a:ext cx="3589212" cy="317874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topLeftCell="A79" zoomScaleNormal="100" workbookViewId="0">
      <selection activeCell="A84" sqref="A8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1.7109375" bestFit="1" customWidth="1"/>
    <col min="8" max="8" width="14.28515625" customWidth="1"/>
  </cols>
  <sheetData>
    <row r="1" spans="1:6" ht="15" x14ac:dyDescent="0.25">
      <c r="A1" s="83"/>
      <c r="B1" s="83"/>
      <c r="C1" s="83"/>
      <c r="D1" s="83"/>
      <c r="E1" s="2"/>
      <c r="F1" s="2"/>
    </row>
    <row r="2" spans="1:6" ht="16.899999999999999" customHeight="1" x14ac:dyDescent="0.25">
      <c r="A2" s="83" t="s">
        <v>0</v>
      </c>
      <c r="B2" s="83"/>
      <c r="C2" s="83"/>
      <c r="D2" s="8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4" t="s">
        <v>5</v>
      </c>
      <c r="B4" s="84"/>
      <c r="C4" s="84"/>
      <c r="D4" s="84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85" t="s">
        <v>14</v>
      </c>
      <c r="C6" s="86"/>
      <c r="D6" s="86"/>
      <c r="E6" s="3" t="s">
        <v>9</v>
      </c>
      <c r="F6" s="11" t="s">
        <v>19</v>
      </c>
    </row>
    <row r="7" spans="1:6" x14ac:dyDescent="0.2">
      <c r="A7" s="12" t="s">
        <v>10</v>
      </c>
      <c r="B7" s="87" t="s">
        <v>15</v>
      </c>
      <c r="C7" s="87"/>
      <c r="D7" s="87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83" t="s">
        <v>21</v>
      </c>
      <c r="B10" s="83"/>
      <c r="C10" s="83"/>
      <c r="D10" s="83"/>
      <c r="E10" s="1"/>
      <c r="F10" s="18"/>
    </row>
    <row r="11" spans="1:6" ht="4.1500000000000004" customHeight="1" x14ac:dyDescent="0.2">
      <c r="A11" s="94" t="s">
        <v>22</v>
      </c>
      <c r="B11" s="88" t="s">
        <v>23</v>
      </c>
      <c r="C11" s="88" t="s">
        <v>24</v>
      </c>
      <c r="D11" s="91" t="s">
        <v>25</v>
      </c>
      <c r="E11" s="91" t="s">
        <v>26</v>
      </c>
      <c r="F11" s="97" t="s">
        <v>27</v>
      </c>
    </row>
    <row r="12" spans="1:6" ht="3.6" customHeight="1" x14ac:dyDescent="0.2">
      <c r="A12" s="95"/>
      <c r="B12" s="89"/>
      <c r="C12" s="89"/>
      <c r="D12" s="92"/>
      <c r="E12" s="92"/>
      <c r="F12" s="98"/>
    </row>
    <row r="13" spans="1:6" ht="3" customHeight="1" x14ac:dyDescent="0.2">
      <c r="A13" s="95"/>
      <c r="B13" s="89"/>
      <c r="C13" s="89"/>
      <c r="D13" s="92"/>
      <c r="E13" s="92"/>
      <c r="F13" s="98"/>
    </row>
    <row r="14" spans="1:6" ht="3" customHeight="1" x14ac:dyDescent="0.2">
      <c r="A14" s="95"/>
      <c r="B14" s="89"/>
      <c r="C14" s="89"/>
      <c r="D14" s="92"/>
      <c r="E14" s="92"/>
      <c r="F14" s="98"/>
    </row>
    <row r="15" spans="1:6" ht="3" customHeight="1" x14ac:dyDescent="0.2">
      <c r="A15" s="95"/>
      <c r="B15" s="89"/>
      <c r="C15" s="89"/>
      <c r="D15" s="92"/>
      <c r="E15" s="92"/>
      <c r="F15" s="98"/>
    </row>
    <row r="16" spans="1:6" ht="3" customHeight="1" x14ac:dyDescent="0.2">
      <c r="A16" s="95"/>
      <c r="B16" s="89"/>
      <c r="C16" s="89"/>
      <c r="D16" s="92"/>
      <c r="E16" s="92"/>
      <c r="F16" s="98"/>
    </row>
    <row r="17" spans="1:6" ht="23.45" customHeight="1" x14ac:dyDescent="0.2">
      <c r="A17" s="96"/>
      <c r="B17" s="90"/>
      <c r="C17" s="90"/>
      <c r="D17" s="93"/>
      <c r="E17" s="93"/>
      <c r="F17" s="9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6410610.1600000001</v>
      </c>
      <c r="E19" s="29">
        <v>4066722.23</v>
      </c>
      <c r="F19" s="28">
        <f>IF(OR(D19="-",IF(E19="-",0,E19)&gt;=IF(D19="-",0,D19)),"-",IF(D19="-",0,D19)-IF(E19="-",0,E19))</f>
        <v>2343887.9300000002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171900</v>
      </c>
      <c r="E21" s="38">
        <v>110447.71</v>
      </c>
      <c r="F21" s="39">
        <f t="shared" ref="F21:F52" si="0">IF(OR(D21="-",IF(E21="-",0,E21)&gt;=IF(D21="-",0,D21)),"-",IF(D21="-",0,D21)-IF(E21="-",0,E21))</f>
        <v>61452.289999999994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42000</v>
      </c>
      <c r="E22" s="38">
        <v>41801.379999999997</v>
      </c>
      <c r="F22" s="39">
        <f t="shared" si="0"/>
        <v>198.62000000000262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42000</v>
      </c>
      <c r="E23" s="38">
        <v>41801.379999999997</v>
      </c>
      <c r="F23" s="39">
        <f t="shared" si="0"/>
        <v>198.62000000000262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42000</v>
      </c>
      <c r="E24" s="38">
        <v>35829.24</v>
      </c>
      <c r="F24" s="39">
        <f t="shared" si="0"/>
        <v>6170.760000000002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35821.74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6.79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0.71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5906.08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5906.08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66.06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65.09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0.97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84900</v>
      </c>
      <c r="E33" s="38">
        <v>63022.55</v>
      </c>
      <c r="F33" s="39">
        <f t="shared" si="0"/>
        <v>21877.449999999997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84900</v>
      </c>
      <c r="E34" s="38">
        <v>63022.55</v>
      </c>
      <c r="F34" s="39">
        <f t="shared" si="0"/>
        <v>21877.449999999997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39000</v>
      </c>
      <c r="E35" s="38">
        <v>28585.26</v>
      </c>
      <c r="F35" s="39">
        <f t="shared" si="0"/>
        <v>10414.740000000002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39000</v>
      </c>
      <c r="E36" s="38">
        <v>28585.26</v>
      </c>
      <c r="F36" s="39">
        <f t="shared" si="0"/>
        <v>10414.740000000002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200</v>
      </c>
      <c r="E37" s="38">
        <v>204.33</v>
      </c>
      <c r="F37" s="39" t="str">
        <f t="shared" si="0"/>
        <v>-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200</v>
      </c>
      <c r="E38" s="38">
        <v>204.33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51300</v>
      </c>
      <c r="E39" s="38">
        <v>39279.269999999997</v>
      </c>
      <c r="F39" s="39">
        <f t="shared" si="0"/>
        <v>12020.730000000003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51300</v>
      </c>
      <c r="E40" s="38">
        <v>39279.269999999997</v>
      </c>
      <c r="F40" s="39">
        <f t="shared" si="0"/>
        <v>12020.730000000003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-5600</v>
      </c>
      <c r="E41" s="38">
        <v>-5046.3100000000004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-5600</v>
      </c>
      <c r="E42" s="38">
        <v>-5046.3100000000004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45000</v>
      </c>
      <c r="E43" s="38">
        <v>5623.78</v>
      </c>
      <c r="F43" s="39">
        <f t="shared" si="0"/>
        <v>39376.22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5000</v>
      </c>
      <c r="E44" s="38">
        <v>817.85</v>
      </c>
      <c r="F44" s="39">
        <f t="shared" si="0"/>
        <v>4182.1499999999996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5000</v>
      </c>
      <c r="E45" s="38">
        <v>817.85</v>
      </c>
      <c r="F45" s="39">
        <f t="shared" si="0"/>
        <v>4182.1499999999996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 t="s">
        <v>45</v>
      </c>
      <c r="E46" s="38">
        <v>818.23</v>
      </c>
      <c r="F46" s="39" t="str">
        <f t="shared" si="0"/>
        <v>-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-0.38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40000</v>
      </c>
      <c r="E48" s="38">
        <v>4805.93</v>
      </c>
      <c r="F48" s="39">
        <f t="shared" si="0"/>
        <v>35194.07</v>
      </c>
    </row>
    <row r="49" spans="1:8" x14ac:dyDescent="0.2">
      <c r="A49" s="35" t="s">
        <v>92</v>
      </c>
      <c r="B49" s="36" t="s">
        <v>32</v>
      </c>
      <c r="C49" s="37" t="s">
        <v>93</v>
      </c>
      <c r="D49" s="38">
        <v>5000</v>
      </c>
      <c r="E49" s="38">
        <v>724.91</v>
      </c>
      <c r="F49" s="39">
        <f t="shared" si="0"/>
        <v>4275.09</v>
      </c>
    </row>
    <row r="50" spans="1:8" ht="33.75" x14ac:dyDescent="0.2">
      <c r="A50" s="35" t="s">
        <v>94</v>
      </c>
      <c r="B50" s="36" t="s">
        <v>32</v>
      </c>
      <c r="C50" s="37" t="s">
        <v>95</v>
      </c>
      <c r="D50" s="38">
        <v>5000</v>
      </c>
      <c r="E50" s="38">
        <v>724.91</v>
      </c>
      <c r="F50" s="39">
        <f t="shared" si="0"/>
        <v>4275.09</v>
      </c>
    </row>
    <row r="51" spans="1:8" ht="56.25" x14ac:dyDescent="0.2">
      <c r="A51" s="35" t="s">
        <v>96</v>
      </c>
      <c r="B51" s="36" t="s">
        <v>32</v>
      </c>
      <c r="C51" s="37" t="s">
        <v>97</v>
      </c>
      <c r="D51" s="38" t="s">
        <v>45</v>
      </c>
      <c r="E51" s="38">
        <v>713</v>
      </c>
      <c r="F51" s="39" t="str">
        <f t="shared" si="0"/>
        <v>-</v>
      </c>
    </row>
    <row r="52" spans="1:8" ht="4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11.91</v>
      </c>
      <c r="F52" s="39" t="str">
        <f t="shared" si="0"/>
        <v>-</v>
      </c>
    </row>
    <row r="53" spans="1:8" x14ac:dyDescent="0.2">
      <c r="A53" s="35" t="s">
        <v>100</v>
      </c>
      <c r="B53" s="36" t="s">
        <v>32</v>
      </c>
      <c r="C53" s="37" t="s">
        <v>101</v>
      </c>
      <c r="D53" s="38">
        <v>35000</v>
      </c>
      <c r="E53" s="38">
        <v>4081.02</v>
      </c>
      <c r="F53" s="39">
        <f t="shared" ref="F53:F84" si="1">IF(OR(D53="-",IF(E53="-",0,E53)&gt;=IF(D53="-",0,D53)),"-",IF(D53="-",0,D53)-IF(E53="-",0,E53))</f>
        <v>30918.98</v>
      </c>
    </row>
    <row r="54" spans="1:8" ht="33.75" x14ac:dyDescent="0.2">
      <c r="A54" s="35" t="s">
        <v>102</v>
      </c>
      <c r="B54" s="36" t="s">
        <v>32</v>
      </c>
      <c r="C54" s="37" t="s">
        <v>103</v>
      </c>
      <c r="D54" s="38">
        <v>35000</v>
      </c>
      <c r="E54" s="38">
        <v>4081.02</v>
      </c>
      <c r="F54" s="39">
        <f t="shared" si="1"/>
        <v>30918.98</v>
      </c>
    </row>
    <row r="55" spans="1:8" ht="56.25" x14ac:dyDescent="0.2">
      <c r="A55" s="35" t="s">
        <v>104</v>
      </c>
      <c r="B55" s="36" t="s">
        <v>32</v>
      </c>
      <c r="C55" s="37" t="s">
        <v>105</v>
      </c>
      <c r="D55" s="38" t="s">
        <v>45</v>
      </c>
      <c r="E55" s="38">
        <v>4010.86</v>
      </c>
      <c r="F55" s="39" t="str">
        <f t="shared" si="1"/>
        <v>-</v>
      </c>
    </row>
    <row r="56" spans="1:8" ht="45" x14ac:dyDescent="0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70.16</v>
      </c>
      <c r="F56" s="39" t="str">
        <f t="shared" si="1"/>
        <v>-</v>
      </c>
    </row>
    <row r="57" spans="1:8" x14ac:dyDescent="0.2">
      <c r="A57" s="35" t="s">
        <v>108</v>
      </c>
      <c r="B57" s="36" t="s">
        <v>32</v>
      </c>
      <c r="C57" s="37" t="s">
        <v>109</v>
      </c>
      <c r="D57" s="38">
        <v>6238710.1600000001</v>
      </c>
      <c r="E57" s="38">
        <v>3956274.52</v>
      </c>
      <c r="F57" s="39">
        <f t="shared" si="1"/>
        <v>2282435.64</v>
      </c>
    </row>
    <row r="58" spans="1:8" ht="33.75" x14ac:dyDescent="0.2">
      <c r="A58" s="35" t="s">
        <v>110</v>
      </c>
      <c r="B58" s="36" t="s">
        <v>32</v>
      </c>
      <c r="C58" s="37" t="s">
        <v>111</v>
      </c>
      <c r="D58" s="38">
        <v>6177231.2000000002</v>
      </c>
      <c r="E58" s="38">
        <v>3894795.56</v>
      </c>
      <c r="F58" s="39">
        <f t="shared" si="1"/>
        <v>2282435.64</v>
      </c>
    </row>
    <row r="59" spans="1:8" ht="22.5" x14ac:dyDescent="0.2">
      <c r="A59" s="35" t="s">
        <v>112</v>
      </c>
      <c r="B59" s="36" t="s">
        <v>32</v>
      </c>
      <c r="C59" s="37" t="s">
        <v>113</v>
      </c>
      <c r="D59" s="38">
        <v>4492389</v>
      </c>
      <c r="E59" s="38">
        <v>3369291.79</v>
      </c>
      <c r="F59" s="39">
        <f t="shared" si="1"/>
        <v>1123097.21</v>
      </c>
    </row>
    <row r="60" spans="1:8" x14ac:dyDescent="0.2">
      <c r="A60" s="35" t="s">
        <v>114</v>
      </c>
      <c r="B60" s="36" t="s">
        <v>32</v>
      </c>
      <c r="C60" s="37" t="s">
        <v>115</v>
      </c>
      <c r="D60" s="38">
        <v>701146</v>
      </c>
      <c r="E60" s="38">
        <v>525859.51</v>
      </c>
      <c r="F60" s="39">
        <f t="shared" si="1"/>
        <v>175286.49</v>
      </c>
    </row>
    <row r="61" spans="1:8" ht="33.75" x14ac:dyDescent="0.2">
      <c r="A61" s="35" t="s">
        <v>116</v>
      </c>
      <c r="B61" s="36" t="s">
        <v>32</v>
      </c>
      <c r="C61" s="37" t="s">
        <v>117</v>
      </c>
      <c r="D61" s="38">
        <v>701146</v>
      </c>
      <c r="E61" s="38">
        <v>525859.51</v>
      </c>
      <c r="F61" s="39">
        <f t="shared" si="1"/>
        <v>175286.49</v>
      </c>
    </row>
    <row r="62" spans="1:8" ht="33.75" x14ac:dyDescent="0.2">
      <c r="A62" s="35" t="s">
        <v>118</v>
      </c>
      <c r="B62" s="36" t="s">
        <v>32</v>
      </c>
      <c r="C62" s="37" t="s">
        <v>119</v>
      </c>
      <c r="D62" s="38">
        <v>3791243</v>
      </c>
      <c r="E62" s="38">
        <v>2843432.28</v>
      </c>
      <c r="F62" s="39">
        <f t="shared" si="1"/>
        <v>947810.7200000002</v>
      </c>
    </row>
    <row r="63" spans="1:8" ht="33.75" x14ac:dyDescent="0.2">
      <c r="A63" s="35" t="s">
        <v>120</v>
      </c>
      <c r="B63" s="36" t="s">
        <v>32</v>
      </c>
      <c r="C63" s="37" t="s">
        <v>121</v>
      </c>
      <c r="D63" s="38">
        <v>3791243</v>
      </c>
      <c r="E63" s="38">
        <v>2843432.28</v>
      </c>
      <c r="F63" s="39">
        <f t="shared" si="1"/>
        <v>947810.7200000002</v>
      </c>
    </row>
    <row r="64" spans="1:8" ht="22.5" x14ac:dyDescent="0.2">
      <c r="A64" s="35" t="s">
        <v>122</v>
      </c>
      <c r="B64" s="36" t="s">
        <v>32</v>
      </c>
      <c r="C64" s="37" t="s">
        <v>123</v>
      </c>
      <c r="D64" s="38">
        <v>874500</v>
      </c>
      <c r="E64" s="38">
        <v>138125</v>
      </c>
      <c r="F64" s="39">
        <f t="shared" si="1"/>
        <v>736375</v>
      </c>
      <c r="G64" s="77">
        <f>D64+D71+D74+D83</f>
        <v>1043434</v>
      </c>
      <c r="H64" s="77">
        <f>E64+E74+E83</f>
        <v>279077.82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874500</v>
      </c>
      <c r="E65" s="38">
        <v>138125</v>
      </c>
      <c r="F65" s="39">
        <f t="shared" si="1"/>
        <v>736375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874500</v>
      </c>
      <c r="E66" s="38">
        <v>138125</v>
      </c>
      <c r="F66" s="39">
        <f t="shared" si="1"/>
        <v>736375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29000</v>
      </c>
      <c r="E67" s="38">
        <v>29000</v>
      </c>
      <c r="F67" s="39" t="str">
        <f t="shared" si="1"/>
        <v>-</v>
      </c>
    </row>
    <row r="68" spans="1:6" ht="45" x14ac:dyDescent="0.2">
      <c r="A68" s="35" t="s">
        <v>130</v>
      </c>
      <c r="B68" s="36" t="s">
        <v>32</v>
      </c>
      <c r="C68" s="37" t="s">
        <v>131</v>
      </c>
      <c r="D68" s="38">
        <v>145500</v>
      </c>
      <c r="E68" s="38">
        <v>109125</v>
      </c>
      <c r="F68" s="39">
        <f t="shared" si="1"/>
        <v>36375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700000</v>
      </c>
      <c r="E69" s="38" t="s">
        <v>45</v>
      </c>
      <c r="F69" s="39">
        <f t="shared" si="1"/>
        <v>700000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56934</v>
      </c>
      <c r="E70" s="38">
        <v>28952.82</v>
      </c>
      <c r="F70" s="39">
        <f t="shared" si="1"/>
        <v>27981.18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1600</v>
      </c>
      <c r="E71" s="38" t="s">
        <v>45</v>
      </c>
      <c r="F71" s="39">
        <f t="shared" si="1"/>
        <v>1600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1600</v>
      </c>
      <c r="E72" s="38" t="s">
        <v>45</v>
      </c>
      <c r="F72" s="39">
        <f t="shared" si="1"/>
        <v>1600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1600</v>
      </c>
      <c r="E73" s="38" t="s">
        <v>45</v>
      </c>
      <c r="F73" s="39">
        <f t="shared" si="1"/>
        <v>1600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55334</v>
      </c>
      <c r="E74" s="38">
        <v>28952.82</v>
      </c>
      <c r="F74" s="39">
        <f t="shared" si="1"/>
        <v>26381.18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55334</v>
      </c>
      <c r="E75" s="38">
        <v>28952.82</v>
      </c>
      <c r="F75" s="39">
        <f t="shared" si="1"/>
        <v>26381.18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753408.2</v>
      </c>
      <c r="E76" s="38">
        <v>358425.95</v>
      </c>
      <c r="F76" s="39">
        <f t="shared" si="1"/>
        <v>394982.24999999994</v>
      </c>
    </row>
    <row r="77" spans="1:6" ht="45" x14ac:dyDescent="0.2">
      <c r="A77" s="35" t="s">
        <v>148</v>
      </c>
      <c r="B77" s="36" t="s">
        <v>32</v>
      </c>
      <c r="C77" s="37" t="s">
        <v>149</v>
      </c>
      <c r="D77" s="38">
        <v>279010</v>
      </c>
      <c r="E77" s="38">
        <v>94950</v>
      </c>
      <c r="F77" s="39">
        <f t="shared" si="1"/>
        <v>184060</v>
      </c>
    </row>
    <row r="78" spans="1:6" ht="56.25" x14ac:dyDescent="0.2">
      <c r="A78" s="35" t="s">
        <v>150</v>
      </c>
      <c r="B78" s="36" t="s">
        <v>32</v>
      </c>
      <c r="C78" s="37" t="s">
        <v>151</v>
      </c>
      <c r="D78" s="38">
        <v>279010</v>
      </c>
      <c r="E78" s="38">
        <v>94950</v>
      </c>
      <c r="F78" s="39">
        <f t="shared" si="1"/>
        <v>184060</v>
      </c>
    </row>
    <row r="79" spans="1:6" ht="90" x14ac:dyDescent="0.2">
      <c r="A79" s="40" t="s">
        <v>152</v>
      </c>
      <c r="B79" s="36" t="s">
        <v>32</v>
      </c>
      <c r="C79" s="37" t="s">
        <v>153</v>
      </c>
      <c r="D79" s="38">
        <v>279010</v>
      </c>
      <c r="E79" s="38">
        <v>94950</v>
      </c>
      <c r="F79" s="39">
        <f t="shared" si="1"/>
        <v>184060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474398.2</v>
      </c>
      <c r="E80" s="38">
        <v>263475.95</v>
      </c>
      <c r="F80" s="39">
        <f t="shared" si="1"/>
        <v>210922.25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474398.2</v>
      </c>
      <c r="E81" s="38">
        <v>263475.95</v>
      </c>
      <c r="F81" s="39">
        <f t="shared" si="1"/>
        <v>210922.25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>
        <v>361581</v>
      </c>
      <c r="E82" s="38">
        <v>150658.75</v>
      </c>
      <c r="F82" s="39">
        <f t="shared" si="1"/>
        <v>210922.25</v>
      </c>
    </row>
    <row r="83" spans="1:6" ht="67.5" x14ac:dyDescent="0.2">
      <c r="A83" s="40" t="s">
        <v>160</v>
      </c>
      <c r="B83" s="36" t="s">
        <v>32</v>
      </c>
      <c r="C83" s="37" t="s">
        <v>161</v>
      </c>
      <c r="D83" s="38">
        <v>112000</v>
      </c>
      <c r="E83" s="38">
        <v>112000</v>
      </c>
      <c r="F83" s="39" t="str">
        <f t="shared" si="1"/>
        <v>-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817.2</v>
      </c>
      <c r="E84" s="38">
        <v>817.2</v>
      </c>
      <c r="F84" s="39" t="str">
        <f t="shared" si="1"/>
        <v>-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82402</v>
      </c>
      <c r="E85" s="38">
        <v>82402</v>
      </c>
      <c r="F85" s="39" t="str">
        <f t="shared" ref="F85:F92" si="2">IF(OR(D85="-",IF(E85="-",0,E85)&gt;=IF(D85="-",0,D85)),"-",IF(D85="-",0,D85)-IF(E85="-",0,E85))</f>
        <v>-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82402</v>
      </c>
      <c r="E86" s="38">
        <v>82402</v>
      </c>
      <c r="F86" s="39" t="str">
        <f t="shared" si="2"/>
        <v>-</v>
      </c>
    </row>
    <row r="87" spans="1:6" ht="22.5" x14ac:dyDescent="0.2">
      <c r="A87" s="35" t="s">
        <v>166</v>
      </c>
      <c r="B87" s="36" t="s">
        <v>32</v>
      </c>
      <c r="C87" s="37" t="s">
        <v>168</v>
      </c>
      <c r="D87" s="38">
        <v>82402</v>
      </c>
      <c r="E87" s="38">
        <v>82402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24721</v>
      </c>
      <c r="E88" s="38">
        <v>24721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57681</v>
      </c>
      <c r="E89" s="38">
        <v>57681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-20923.04</v>
      </c>
      <c r="E90" s="38">
        <v>-20923.04</v>
      </c>
      <c r="F90" s="39" t="str">
        <f t="shared" si="2"/>
        <v>-</v>
      </c>
    </row>
    <row r="91" spans="1:6" ht="45" x14ac:dyDescent="0.2">
      <c r="A91" s="35" t="s">
        <v>175</v>
      </c>
      <c r="B91" s="36" t="s">
        <v>32</v>
      </c>
      <c r="C91" s="37" t="s">
        <v>176</v>
      </c>
      <c r="D91" s="38">
        <v>-20923.04</v>
      </c>
      <c r="E91" s="38">
        <v>-20923.04</v>
      </c>
      <c r="F91" s="39" t="str">
        <f t="shared" si="2"/>
        <v>-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-20923.04</v>
      </c>
      <c r="E92" s="38">
        <v>-20923.04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topLeftCell="A144" zoomScaleNormal="10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3" t="s">
        <v>179</v>
      </c>
      <c r="B2" s="83"/>
      <c r="C2" s="83"/>
      <c r="D2" s="83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02" t="s">
        <v>22</v>
      </c>
      <c r="B4" s="88" t="s">
        <v>23</v>
      </c>
      <c r="C4" s="100" t="s">
        <v>181</v>
      </c>
      <c r="D4" s="91" t="s">
        <v>25</v>
      </c>
      <c r="E4" s="105" t="s">
        <v>26</v>
      </c>
      <c r="F4" s="97" t="s">
        <v>27</v>
      </c>
    </row>
    <row r="5" spans="1:6" ht="5.45" customHeight="1" x14ac:dyDescent="0.2">
      <c r="A5" s="103"/>
      <c r="B5" s="89"/>
      <c r="C5" s="101"/>
      <c r="D5" s="92"/>
      <c r="E5" s="106"/>
      <c r="F5" s="98"/>
    </row>
    <row r="6" spans="1:6" ht="9.6" customHeight="1" x14ac:dyDescent="0.2">
      <c r="A6" s="103"/>
      <c r="B6" s="89"/>
      <c r="C6" s="101"/>
      <c r="D6" s="92"/>
      <c r="E6" s="106"/>
      <c r="F6" s="98"/>
    </row>
    <row r="7" spans="1:6" ht="6" customHeight="1" x14ac:dyDescent="0.2">
      <c r="A7" s="103"/>
      <c r="B7" s="89"/>
      <c r="C7" s="101"/>
      <c r="D7" s="92"/>
      <c r="E7" s="106"/>
      <c r="F7" s="98"/>
    </row>
    <row r="8" spans="1:6" ht="6.6" customHeight="1" x14ac:dyDescent="0.2">
      <c r="A8" s="103"/>
      <c r="B8" s="89"/>
      <c r="C8" s="101"/>
      <c r="D8" s="92"/>
      <c r="E8" s="106"/>
      <c r="F8" s="98"/>
    </row>
    <row r="9" spans="1:6" ht="10.9" customHeight="1" x14ac:dyDescent="0.2">
      <c r="A9" s="103"/>
      <c r="B9" s="89"/>
      <c r="C9" s="101"/>
      <c r="D9" s="92"/>
      <c r="E9" s="106"/>
      <c r="F9" s="98"/>
    </row>
    <row r="10" spans="1:6" ht="4.1500000000000004" hidden="1" customHeight="1" x14ac:dyDescent="0.2">
      <c r="A10" s="103"/>
      <c r="B10" s="89"/>
      <c r="C10" s="45"/>
      <c r="D10" s="92"/>
      <c r="E10" s="46"/>
      <c r="F10" s="47"/>
    </row>
    <row r="11" spans="1:6" ht="13.15" hidden="1" customHeight="1" x14ac:dyDescent="0.2">
      <c r="A11" s="104"/>
      <c r="B11" s="90"/>
      <c r="C11" s="48"/>
      <c r="D11" s="9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6733812.3899999997</v>
      </c>
      <c r="E13" s="56">
        <v>3865259.81</v>
      </c>
      <c r="F13" s="57">
        <f>IF(OR(D13="-",IF(E13="-",0,E13)&gt;=IF(D13="-",0,D13)),"-",IF(D13="-",0,D13)-IF(E13="-",0,E13))</f>
        <v>2868552.5799999996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185</v>
      </c>
      <c r="B15" s="53" t="s">
        <v>183</v>
      </c>
      <c r="C15" s="54" t="s">
        <v>186</v>
      </c>
      <c r="D15" s="55">
        <v>6733812.3899999997</v>
      </c>
      <c r="E15" s="56">
        <v>3865259.81</v>
      </c>
      <c r="F15" s="57">
        <f t="shared" ref="F15:F46" si="0">IF(OR(D15="-",IF(E15="-",0,E15)&gt;=IF(D15="-",0,D15)),"-",IF(D15="-",0,D15)-IF(E15="-",0,E15))</f>
        <v>2868552.5799999996</v>
      </c>
    </row>
    <row r="16" spans="1:6" x14ac:dyDescent="0.2">
      <c r="A16" s="25" t="s">
        <v>187</v>
      </c>
      <c r="B16" s="64" t="s">
        <v>183</v>
      </c>
      <c r="C16" s="27" t="s">
        <v>188</v>
      </c>
      <c r="D16" s="28">
        <v>4568517.2</v>
      </c>
      <c r="E16" s="65">
        <v>3153089.69</v>
      </c>
      <c r="F16" s="66">
        <f t="shared" si="0"/>
        <v>1415427.5100000002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4546917.2</v>
      </c>
      <c r="E17" s="65">
        <v>3153089.69</v>
      </c>
      <c r="F17" s="66">
        <f t="shared" si="0"/>
        <v>1393827.5100000002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21600</v>
      </c>
      <c r="E18" s="65" t="s">
        <v>45</v>
      </c>
      <c r="F18" s="66">
        <f t="shared" si="0"/>
        <v>21600</v>
      </c>
    </row>
    <row r="19" spans="1:6" ht="22.5" x14ac:dyDescent="0.2">
      <c r="A19" s="25" t="s">
        <v>193</v>
      </c>
      <c r="B19" s="64" t="s">
        <v>183</v>
      </c>
      <c r="C19" s="27" t="s">
        <v>194</v>
      </c>
      <c r="D19" s="28">
        <v>939890</v>
      </c>
      <c r="E19" s="65">
        <v>630317.62</v>
      </c>
      <c r="F19" s="66">
        <f t="shared" si="0"/>
        <v>309572.38</v>
      </c>
    </row>
    <row r="20" spans="1:6" ht="22.5" x14ac:dyDescent="0.2">
      <c r="A20" s="52" t="s">
        <v>195</v>
      </c>
      <c r="B20" s="53" t="s">
        <v>183</v>
      </c>
      <c r="C20" s="54" t="s">
        <v>196</v>
      </c>
      <c r="D20" s="55">
        <v>939890</v>
      </c>
      <c r="E20" s="56">
        <v>630317.62</v>
      </c>
      <c r="F20" s="57">
        <f t="shared" si="0"/>
        <v>309572.38</v>
      </c>
    </row>
    <row r="21" spans="1:6" x14ac:dyDescent="0.2">
      <c r="A21" s="25" t="s">
        <v>197</v>
      </c>
      <c r="B21" s="64" t="s">
        <v>183</v>
      </c>
      <c r="C21" s="27" t="s">
        <v>198</v>
      </c>
      <c r="D21" s="28">
        <v>939890</v>
      </c>
      <c r="E21" s="65">
        <v>630317.62</v>
      </c>
      <c r="F21" s="66">
        <f t="shared" si="0"/>
        <v>309572.38</v>
      </c>
    </row>
    <row r="22" spans="1:6" ht="56.25" x14ac:dyDescent="0.2">
      <c r="A22" s="25" t="s">
        <v>199</v>
      </c>
      <c r="B22" s="64" t="s">
        <v>183</v>
      </c>
      <c r="C22" s="27" t="s">
        <v>200</v>
      </c>
      <c r="D22" s="28">
        <v>939890</v>
      </c>
      <c r="E22" s="65">
        <v>630317.62</v>
      </c>
      <c r="F22" s="66">
        <f t="shared" si="0"/>
        <v>309572.38</v>
      </c>
    </row>
    <row r="23" spans="1:6" ht="22.5" x14ac:dyDescent="0.2">
      <c r="A23" s="25" t="s">
        <v>201</v>
      </c>
      <c r="B23" s="64" t="s">
        <v>183</v>
      </c>
      <c r="C23" s="27" t="s">
        <v>202</v>
      </c>
      <c r="D23" s="28">
        <v>939890</v>
      </c>
      <c r="E23" s="65">
        <v>630317.62</v>
      </c>
      <c r="F23" s="66">
        <f t="shared" si="0"/>
        <v>309572.38</v>
      </c>
    </row>
    <row r="24" spans="1:6" ht="22.5" x14ac:dyDescent="0.2">
      <c r="A24" s="25" t="s">
        <v>203</v>
      </c>
      <c r="B24" s="64" t="s">
        <v>183</v>
      </c>
      <c r="C24" s="27" t="s">
        <v>204</v>
      </c>
      <c r="D24" s="28">
        <v>721882</v>
      </c>
      <c r="E24" s="65">
        <v>489902.43</v>
      </c>
      <c r="F24" s="66">
        <f t="shared" si="0"/>
        <v>231979.57</v>
      </c>
    </row>
    <row r="25" spans="1:6" ht="33.75" x14ac:dyDescent="0.2">
      <c r="A25" s="25" t="s">
        <v>205</v>
      </c>
      <c r="B25" s="64" t="s">
        <v>183</v>
      </c>
      <c r="C25" s="27" t="s">
        <v>206</v>
      </c>
      <c r="D25" s="28">
        <v>218008</v>
      </c>
      <c r="E25" s="65">
        <v>140415.19</v>
      </c>
      <c r="F25" s="66">
        <f t="shared" si="0"/>
        <v>77592.81</v>
      </c>
    </row>
    <row r="26" spans="1:6" ht="45" x14ac:dyDescent="0.2">
      <c r="A26" s="25" t="s">
        <v>207</v>
      </c>
      <c r="B26" s="64" t="s">
        <v>183</v>
      </c>
      <c r="C26" s="27" t="s">
        <v>208</v>
      </c>
      <c r="D26" s="28">
        <v>1038294.89</v>
      </c>
      <c r="E26" s="65">
        <v>757087.04</v>
      </c>
      <c r="F26" s="66">
        <f t="shared" si="0"/>
        <v>281207.84999999998</v>
      </c>
    </row>
    <row r="27" spans="1:6" x14ac:dyDescent="0.2">
      <c r="A27" s="52" t="s">
        <v>209</v>
      </c>
      <c r="B27" s="53" t="s">
        <v>183</v>
      </c>
      <c r="C27" s="54" t="s">
        <v>210</v>
      </c>
      <c r="D27" s="55">
        <v>1038294.89</v>
      </c>
      <c r="E27" s="56">
        <v>757087.04</v>
      </c>
      <c r="F27" s="57">
        <f t="shared" si="0"/>
        <v>281207.84999999998</v>
      </c>
    </row>
    <row r="28" spans="1:6" ht="22.5" x14ac:dyDescent="0.2">
      <c r="A28" s="25" t="s">
        <v>211</v>
      </c>
      <c r="B28" s="64" t="s">
        <v>183</v>
      </c>
      <c r="C28" s="27" t="s">
        <v>212</v>
      </c>
      <c r="D28" s="28">
        <v>875607.2</v>
      </c>
      <c r="E28" s="65">
        <v>645864.29</v>
      </c>
      <c r="F28" s="66">
        <f t="shared" si="0"/>
        <v>229742.90999999992</v>
      </c>
    </row>
    <row r="29" spans="1:6" ht="56.25" x14ac:dyDescent="0.2">
      <c r="A29" s="25" t="s">
        <v>199</v>
      </c>
      <c r="B29" s="64" t="s">
        <v>183</v>
      </c>
      <c r="C29" s="27" t="s">
        <v>213</v>
      </c>
      <c r="D29" s="28">
        <v>741074</v>
      </c>
      <c r="E29" s="65">
        <v>530632.39</v>
      </c>
      <c r="F29" s="66">
        <f t="shared" si="0"/>
        <v>210441.61</v>
      </c>
    </row>
    <row r="30" spans="1:6" ht="22.5" x14ac:dyDescent="0.2">
      <c r="A30" s="25" t="s">
        <v>201</v>
      </c>
      <c r="B30" s="64" t="s">
        <v>183</v>
      </c>
      <c r="C30" s="27" t="s">
        <v>214</v>
      </c>
      <c r="D30" s="28">
        <v>741074</v>
      </c>
      <c r="E30" s="65">
        <v>530632.39</v>
      </c>
      <c r="F30" s="66">
        <f t="shared" si="0"/>
        <v>210441.61</v>
      </c>
    </row>
    <row r="31" spans="1:6" ht="22.5" x14ac:dyDescent="0.2">
      <c r="A31" s="25" t="s">
        <v>203</v>
      </c>
      <c r="B31" s="64" t="s">
        <v>183</v>
      </c>
      <c r="C31" s="27" t="s">
        <v>215</v>
      </c>
      <c r="D31" s="28">
        <v>569181</v>
      </c>
      <c r="E31" s="65">
        <v>412287.36</v>
      </c>
      <c r="F31" s="66">
        <f t="shared" si="0"/>
        <v>156893.64000000001</v>
      </c>
    </row>
    <row r="32" spans="1:6" ht="33.75" x14ac:dyDescent="0.2">
      <c r="A32" s="25" t="s">
        <v>205</v>
      </c>
      <c r="B32" s="64" t="s">
        <v>183</v>
      </c>
      <c r="C32" s="27" t="s">
        <v>216</v>
      </c>
      <c r="D32" s="28">
        <v>171893</v>
      </c>
      <c r="E32" s="65">
        <v>118345.03</v>
      </c>
      <c r="F32" s="66">
        <f t="shared" si="0"/>
        <v>53547.97</v>
      </c>
    </row>
    <row r="33" spans="1:6" ht="22.5" x14ac:dyDescent="0.2">
      <c r="A33" s="25" t="s">
        <v>217</v>
      </c>
      <c r="B33" s="64" t="s">
        <v>183</v>
      </c>
      <c r="C33" s="27" t="s">
        <v>218</v>
      </c>
      <c r="D33" s="28">
        <v>111713.2</v>
      </c>
      <c r="E33" s="65">
        <v>92928.13</v>
      </c>
      <c r="F33" s="66">
        <f t="shared" si="0"/>
        <v>18785.069999999992</v>
      </c>
    </row>
    <row r="34" spans="1:6" ht="22.5" x14ac:dyDescent="0.2">
      <c r="A34" s="25" t="s">
        <v>219</v>
      </c>
      <c r="B34" s="64" t="s">
        <v>183</v>
      </c>
      <c r="C34" s="27" t="s">
        <v>220</v>
      </c>
      <c r="D34" s="28">
        <v>111713.2</v>
      </c>
      <c r="E34" s="65">
        <v>92928.13</v>
      </c>
      <c r="F34" s="66">
        <f t="shared" si="0"/>
        <v>18785.069999999992</v>
      </c>
    </row>
    <row r="35" spans="1:6" x14ac:dyDescent="0.2">
      <c r="A35" s="25" t="s">
        <v>221</v>
      </c>
      <c r="B35" s="64" t="s">
        <v>183</v>
      </c>
      <c r="C35" s="27" t="s">
        <v>222</v>
      </c>
      <c r="D35" s="28">
        <v>101853.2</v>
      </c>
      <c r="E35" s="65">
        <v>92928.13</v>
      </c>
      <c r="F35" s="66">
        <f t="shared" si="0"/>
        <v>8925.0699999999924</v>
      </c>
    </row>
    <row r="36" spans="1:6" x14ac:dyDescent="0.2">
      <c r="A36" s="25" t="s">
        <v>223</v>
      </c>
      <c r="B36" s="64" t="s">
        <v>183</v>
      </c>
      <c r="C36" s="27" t="s">
        <v>224</v>
      </c>
      <c r="D36" s="28">
        <v>9860</v>
      </c>
      <c r="E36" s="65" t="s">
        <v>45</v>
      </c>
      <c r="F36" s="66">
        <f t="shared" si="0"/>
        <v>9860</v>
      </c>
    </row>
    <row r="37" spans="1:6" x14ac:dyDescent="0.2">
      <c r="A37" s="25" t="s">
        <v>225</v>
      </c>
      <c r="B37" s="64" t="s">
        <v>183</v>
      </c>
      <c r="C37" s="27" t="s">
        <v>226</v>
      </c>
      <c r="D37" s="28">
        <v>22820</v>
      </c>
      <c r="E37" s="65">
        <v>22303.77</v>
      </c>
      <c r="F37" s="66">
        <f t="shared" si="0"/>
        <v>516.22999999999956</v>
      </c>
    </row>
    <row r="38" spans="1:6" x14ac:dyDescent="0.2">
      <c r="A38" s="25" t="s">
        <v>227</v>
      </c>
      <c r="B38" s="64" t="s">
        <v>183</v>
      </c>
      <c r="C38" s="27" t="s">
        <v>228</v>
      </c>
      <c r="D38" s="28">
        <v>22820</v>
      </c>
      <c r="E38" s="65">
        <v>22303.77</v>
      </c>
      <c r="F38" s="66">
        <f t="shared" si="0"/>
        <v>516.22999999999956</v>
      </c>
    </row>
    <row r="39" spans="1:6" x14ac:dyDescent="0.2">
      <c r="A39" s="25" t="s">
        <v>229</v>
      </c>
      <c r="B39" s="64" t="s">
        <v>183</v>
      </c>
      <c r="C39" s="27" t="s">
        <v>230</v>
      </c>
      <c r="D39" s="28">
        <v>22820</v>
      </c>
      <c r="E39" s="65">
        <v>22303.77</v>
      </c>
      <c r="F39" s="66">
        <f t="shared" si="0"/>
        <v>516.22999999999956</v>
      </c>
    </row>
    <row r="40" spans="1:6" ht="45" x14ac:dyDescent="0.2">
      <c r="A40" s="25" t="s">
        <v>231</v>
      </c>
      <c r="B40" s="64" t="s">
        <v>183</v>
      </c>
      <c r="C40" s="27" t="s">
        <v>232</v>
      </c>
      <c r="D40" s="28">
        <v>162687.69</v>
      </c>
      <c r="E40" s="65">
        <v>111222.75</v>
      </c>
      <c r="F40" s="66">
        <f t="shared" si="0"/>
        <v>51464.94</v>
      </c>
    </row>
    <row r="41" spans="1:6" ht="56.25" x14ac:dyDescent="0.2">
      <c r="A41" s="25" t="s">
        <v>199</v>
      </c>
      <c r="B41" s="64" t="s">
        <v>183</v>
      </c>
      <c r="C41" s="27" t="s">
        <v>233</v>
      </c>
      <c r="D41" s="28">
        <v>162687.69</v>
      </c>
      <c r="E41" s="65">
        <v>111222.75</v>
      </c>
      <c r="F41" s="66">
        <f t="shared" si="0"/>
        <v>51464.94</v>
      </c>
    </row>
    <row r="42" spans="1:6" ht="22.5" x14ac:dyDescent="0.2">
      <c r="A42" s="25" t="s">
        <v>201</v>
      </c>
      <c r="B42" s="64" t="s">
        <v>183</v>
      </c>
      <c r="C42" s="27" t="s">
        <v>234</v>
      </c>
      <c r="D42" s="28">
        <v>162687.69</v>
      </c>
      <c r="E42" s="65">
        <v>111222.75</v>
      </c>
      <c r="F42" s="66">
        <f t="shared" si="0"/>
        <v>51464.94</v>
      </c>
    </row>
    <row r="43" spans="1:6" ht="22.5" x14ac:dyDescent="0.2">
      <c r="A43" s="25" t="s">
        <v>203</v>
      </c>
      <c r="B43" s="64" t="s">
        <v>183</v>
      </c>
      <c r="C43" s="27" t="s">
        <v>235</v>
      </c>
      <c r="D43" s="28">
        <v>124952.12</v>
      </c>
      <c r="E43" s="65">
        <v>86765.14</v>
      </c>
      <c r="F43" s="66">
        <f t="shared" si="0"/>
        <v>38186.979999999996</v>
      </c>
    </row>
    <row r="44" spans="1:6" ht="33.75" x14ac:dyDescent="0.2">
      <c r="A44" s="25" t="s">
        <v>205</v>
      </c>
      <c r="B44" s="64" t="s">
        <v>183</v>
      </c>
      <c r="C44" s="27" t="s">
        <v>236</v>
      </c>
      <c r="D44" s="28">
        <v>37735.57</v>
      </c>
      <c r="E44" s="65">
        <v>24457.61</v>
      </c>
      <c r="F44" s="66">
        <f t="shared" si="0"/>
        <v>13277.96</v>
      </c>
    </row>
    <row r="45" spans="1:6" x14ac:dyDescent="0.2">
      <c r="A45" s="25" t="s">
        <v>237</v>
      </c>
      <c r="B45" s="64" t="s">
        <v>183</v>
      </c>
      <c r="C45" s="27" t="s">
        <v>238</v>
      </c>
      <c r="D45" s="28">
        <v>20000</v>
      </c>
      <c r="E45" s="65" t="s">
        <v>45</v>
      </c>
      <c r="F45" s="66">
        <f t="shared" si="0"/>
        <v>20000</v>
      </c>
    </row>
    <row r="46" spans="1:6" x14ac:dyDescent="0.2">
      <c r="A46" s="52" t="s">
        <v>239</v>
      </c>
      <c r="B46" s="53" t="s">
        <v>183</v>
      </c>
      <c r="C46" s="54" t="s">
        <v>240</v>
      </c>
      <c r="D46" s="55">
        <v>20000</v>
      </c>
      <c r="E46" s="56" t="s">
        <v>45</v>
      </c>
      <c r="F46" s="57">
        <f t="shared" si="0"/>
        <v>20000</v>
      </c>
    </row>
    <row r="47" spans="1:6" x14ac:dyDescent="0.2">
      <c r="A47" s="25" t="s">
        <v>241</v>
      </c>
      <c r="B47" s="64" t="s">
        <v>183</v>
      </c>
      <c r="C47" s="27" t="s">
        <v>242</v>
      </c>
      <c r="D47" s="28">
        <v>20000</v>
      </c>
      <c r="E47" s="65" t="s">
        <v>45</v>
      </c>
      <c r="F47" s="66">
        <f t="shared" ref="F47:F78" si="1">IF(OR(D47="-",IF(E47="-",0,E47)&gt;=IF(D47="-",0,D47)),"-",IF(D47="-",0,D47)-IF(E47="-",0,E47))</f>
        <v>20000</v>
      </c>
    </row>
    <row r="48" spans="1:6" x14ac:dyDescent="0.2">
      <c r="A48" s="25" t="s">
        <v>225</v>
      </c>
      <c r="B48" s="64" t="s">
        <v>183</v>
      </c>
      <c r="C48" s="27" t="s">
        <v>243</v>
      </c>
      <c r="D48" s="28">
        <v>20000</v>
      </c>
      <c r="E48" s="65" t="s">
        <v>45</v>
      </c>
      <c r="F48" s="66">
        <f t="shared" si="1"/>
        <v>20000</v>
      </c>
    </row>
    <row r="49" spans="1:6" x14ac:dyDescent="0.2">
      <c r="A49" s="25" t="s">
        <v>244</v>
      </c>
      <c r="B49" s="64" t="s">
        <v>183</v>
      </c>
      <c r="C49" s="27" t="s">
        <v>245</v>
      </c>
      <c r="D49" s="28">
        <v>20000</v>
      </c>
      <c r="E49" s="65" t="s">
        <v>45</v>
      </c>
      <c r="F49" s="66">
        <f t="shared" si="1"/>
        <v>20000</v>
      </c>
    </row>
    <row r="50" spans="1:6" x14ac:dyDescent="0.2">
      <c r="A50" s="25" t="s">
        <v>246</v>
      </c>
      <c r="B50" s="64" t="s">
        <v>183</v>
      </c>
      <c r="C50" s="27" t="s">
        <v>247</v>
      </c>
      <c r="D50" s="28">
        <v>2570332.31</v>
      </c>
      <c r="E50" s="65">
        <v>1765685.03</v>
      </c>
      <c r="F50" s="66">
        <f t="shared" si="1"/>
        <v>804647.28</v>
      </c>
    </row>
    <row r="51" spans="1:6" x14ac:dyDescent="0.2">
      <c r="A51" s="52" t="s">
        <v>246</v>
      </c>
      <c r="B51" s="53" t="s">
        <v>183</v>
      </c>
      <c r="C51" s="54" t="s">
        <v>248</v>
      </c>
      <c r="D51" s="55">
        <v>2568732.31</v>
      </c>
      <c r="E51" s="56">
        <v>1765685.03</v>
      </c>
      <c r="F51" s="57">
        <f t="shared" si="1"/>
        <v>803047.28</v>
      </c>
    </row>
    <row r="52" spans="1:6" x14ac:dyDescent="0.2">
      <c r="A52" s="25" t="s">
        <v>209</v>
      </c>
      <c r="B52" s="64" t="s">
        <v>183</v>
      </c>
      <c r="C52" s="27" t="s">
        <v>249</v>
      </c>
      <c r="D52" s="28">
        <v>867079</v>
      </c>
      <c r="E52" s="65">
        <v>572581.43999999994</v>
      </c>
      <c r="F52" s="66">
        <f t="shared" si="1"/>
        <v>294497.56000000006</v>
      </c>
    </row>
    <row r="53" spans="1:6" ht="56.25" x14ac:dyDescent="0.2">
      <c r="A53" s="25" t="s">
        <v>199</v>
      </c>
      <c r="B53" s="64" t="s">
        <v>183</v>
      </c>
      <c r="C53" s="27" t="s">
        <v>250</v>
      </c>
      <c r="D53" s="28">
        <v>842579</v>
      </c>
      <c r="E53" s="65">
        <v>548306.43999999994</v>
      </c>
      <c r="F53" s="66">
        <f t="shared" si="1"/>
        <v>294272.56000000006</v>
      </c>
    </row>
    <row r="54" spans="1:6" ht="22.5" x14ac:dyDescent="0.2">
      <c r="A54" s="25" t="s">
        <v>201</v>
      </c>
      <c r="B54" s="64" t="s">
        <v>183</v>
      </c>
      <c r="C54" s="27" t="s">
        <v>251</v>
      </c>
      <c r="D54" s="28">
        <v>842579</v>
      </c>
      <c r="E54" s="65">
        <v>548306.43999999994</v>
      </c>
      <c r="F54" s="66">
        <f t="shared" si="1"/>
        <v>294272.56000000006</v>
      </c>
    </row>
    <row r="55" spans="1:6" ht="22.5" x14ac:dyDescent="0.2">
      <c r="A55" s="25" t="s">
        <v>203</v>
      </c>
      <c r="B55" s="64" t="s">
        <v>183</v>
      </c>
      <c r="C55" s="27" t="s">
        <v>252</v>
      </c>
      <c r="D55" s="28">
        <v>647142</v>
      </c>
      <c r="E55" s="65">
        <v>423689.26</v>
      </c>
      <c r="F55" s="66">
        <f t="shared" si="1"/>
        <v>223452.74</v>
      </c>
    </row>
    <row r="56" spans="1:6" ht="33.75" x14ac:dyDescent="0.2">
      <c r="A56" s="25" t="s">
        <v>205</v>
      </c>
      <c r="B56" s="64" t="s">
        <v>183</v>
      </c>
      <c r="C56" s="27" t="s">
        <v>253</v>
      </c>
      <c r="D56" s="28">
        <v>195437</v>
      </c>
      <c r="E56" s="65">
        <v>124617.18</v>
      </c>
      <c r="F56" s="66">
        <f t="shared" si="1"/>
        <v>70819.820000000007</v>
      </c>
    </row>
    <row r="57" spans="1:6" ht="22.5" x14ac:dyDescent="0.2">
      <c r="A57" s="25" t="s">
        <v>217</v>
      </c>
      <c r="B57" s="64" t="s">
        <v>183</v>
      </c>
      <c r="C57" s="27" t="s">
        <v>254</v>
      </c>
      <c r="D57" s="28">
        <v>24500</v>
      </c>
      <c r="E57" s="65">
        <v>24275</v>
      </c>
      <c r="F57" s="66">
        <f t="shared" si="1"/>
        <v>225</v>
      </c>
    </row>
    <row r="58" spans="1:6" ht="22.5" x14ac:dyDescent="0.2">
      <c r="A58" s="25" t="s">
        <v>219</v>
      </c>
      <c r="B58" s="64" t="s">
        <v>183</v>
      </c>
      <c r="C58" s="27" t="s">
        <v>255</v>
      </c>
      <c r="D58" s="28">
        <v>24500</v>
      </c>
      <c r="E58" s="65">
        <v>24275</v>
      </c>
      <c r="F58" s="66">
        <f t="shared" si="1"/>
        <v>225</v>
      </c>
    </row>
    <row r="59" spans="1:6" x14ac:dyDescent="0.2">
      <c r="A59" s="25" t="s">
        <v>221</v>
      </c>
      <c r="B59" s="64" t="s">
        <v>183</v>
      </c>
      <c r="C59" s="27" t="s">
        <v>256</v>
      </c>
      <c r="D59" s="28">
        <v>24500</v>
      </c>
      <c r="E59" s="65">
        <v>24275</v>
      </c>
      <c r="F59" s="66">
        <f t="shared" si="1"/>
        <v>225</v>
      </c>
    </row>
    <row r="60" spans="1:6" ht="45" x14ac:dyDescent="0.2">
      <c r="A60" s="25" t="s">
        <v>231</v>
      </c>
      <c r="B60" s="64" t="s">
        <v>183</v>
      </c>
      <c r="C60" s="27" t="s">
        <v>257</v>
      </c>
      <c r="D60" s="28">
        <v>701312.31</v>
      </c>
      <c r="E60" s="65">
        <v>573645.73</v>
      </c>
      <c r="F60" s="66">
        <f t="shared" si="1"/>
        <v>127666.58000000007</v>
      </c>
    </row>
    <row r="61" spans="1:6" ht="56.25" x14ac:dyDescent="0.2">
      <c r="A61" s="25" t="s">
        <v>199</v>
      </c>
      <c r="B61" s="64" t="s">
        <v>183</v>
      </c>
      <c r="C61" s="27" t="s">
        <v>258</v>
      </c>
      <c r="D61" s="28">
        <v>701312.31</v>
      </c>
      <c r="E61" s="65">
        <v>573645.73</v>
      </c>
      <c r="F61" s="66">
        <f t="shared" si="1"/>
        <v>127666.58000000007</v>
      </c>
    </row>
    <row r="62" spans="1:6" ht="22.5" x14ac:dyDescent="0.2">
      <c r="A62" s="25" t="s">
        <v>201</v>
      </c>
      <c r="B62" s="64" t="s">
        <v>183</v>
      </c>
      <c r="C62" s="27" t="s">
        <v>259</v>
      </c>
      <c r="D62" s="28">
        <v>701312.31</v>
      </c>
      <c r="E62" s="65">
        <v>573645.73</v>
      </c>
      <c r="F62" s="66">
        <f t="shared" si="1"/>
        <v>127666.58000000007</v>
      </c>
    </row>
    <row r="63" spans="1:6" ht="22.5" x14ac:dyDescent="0.2">
      <c r="A63" s="25" t="s">
        <v>203</v>
      </c>
      <c r="B63" s="64" t="s">
        <v>183</v>
      </c>
      <c r="C63" s="27" t="s">
        <v>260</v>
      </c>
      <c r="D63" s="28">
        <v>538655.38</v>
      </c>
      <c r="E63" s="65">
        <v>434486.11</v>
      </c>
      <c r="F63" s="66">
        <f t="shared" si="1"/>
        <v>104169.27000000002</v>
      </c>
    </row>
    <row r="64" spans="1:6" ht="33.75" x14ac:dyDescent="0.2">
      <c r="A64" s="25" t="s">
        <v>205</v>
      </c>
      <c r="B64" s="64" t="s">
        <v>183</v>
      </c>
      <c r="C64" s="27" t="s">
        <v>261</v>
      </c>
      <c r="D64" s="28">
        <v>162656.93</v>
      </c>
      <c r="E64" s="65">
        <v>139159.62</v>
      </c>
      <c r="F64" s="66">
        <f t="shared" si="1"/>
        <v>23497.309999999998</v>
      </c>
    </row>
    <row r="65" spans="1:6" ht="33.75" x14ac:dyDescent="0.2">
      <c r="A65" s="25" t="s">
        <v>262</v>
      </c>
      <c r="B65" s="64" t="s">
        <v>183</v>
      </c>
      <c r="C65" s="27" t="s">
        <v>263</v>
      </c>
      <c r="D65" s="28">
        <v>1000341</v>
      </c>
      <c r="E65" s="65">
        <v>619457.86</v>
      </c>
      <c r="F65" s="66">
        <f t="shared" si="1"/>
        <v>380883.14</v>
      </c>
    </row>
    <row r="66" spans="1:6" ht="56.25" x14ac:dyDescent="0.2">
      <c r="A66" s="25" t="s">
        <v>199</v>
      </c>
      <c r="B66" s="64" t="s">
        <v>183</v>
      </c>
      <c r="C66" s="27" t="s">
        <v>264</v>
      </c>
      <c r="D66" s="28">
        <v>953341</v>
      </c>
      <c r="E66" s="65">
        <v>603042.86</v>
      </c>
      <c r="F66" s="66">
        <f t="shared" si="1"/>
        <v>350298.14</v>
      </c>
    </row>
    <row r="67" spans="1:6" ht="22.5" x14ac:dyDescent="0.2">
      <c r="A67" s="25" t="s">
        <v>201</v>
      </c>
      <c r="B67" s="64" t="s">
        <v>183</v>
      </c>
      <c r="C67" s="27" t="s">
        <v>265</v>
      </c>
      <c r="D67" s="28">
        <v>953341</v>
      </c>
      <c r="E67" s="65">
        <v>603042.86</v>
      </c>
      <c r="F67" s="66">
        <f t="shared" si="1"/>
        <v>350298.14</v>
      </c>
    </row>
    <row r="68" spans="1:6" ht="22.5" x14ac:dyDescent="0.2">
      <c r="A68" s="25" t="s">
        <v>203</v>
      </c>
      <c r="B68" s="64" t="s">
        <v>183</v>
      </c>
      <c r="C68" s="27" t="s">
        <v>266</v>
      </c>
      <c r="D68" s="28">
        <v>721398</v>
      </c>
      <c r="E68" s="65">
        <v>449533.23</v>
      </c>
      <c r="F68" s="66">
        <f t="shared" si="1"/>
        <v>271864.77</v>
      </c>
    </row>
    <row r="69" spans="1:6" ht="33.75" x14ac:dyDescent="0.2">
      <c r="A69" s="25" t="s">
        <v>205</v>
      </c>
      <c r="B69" s="64" t="s">
        <v>183</v>
      </c>
      <c r="C69" s="27" t="s">
        <v>267</v>
      </c>
      <c r="D69" s="28">
        <v>231943</v>
      </c>
      <c r="E69" s="65">
        <v>153509.63</v>
      </c>
      <c r="F69" s="66">
        <f t="shared" si="1"/>
        <v>78433.37</v>
      </c>
    </row>
    <row r="70" spans="1:6" ht="22.5" x14ac:dyDescent="0.2">
      <c r="A70" s="25" t="s">
        <v>217</v>
      </c>
      <c r="B70" s="64" t="s">
        <v>183</v>
      </c>
      <c r="C70" s="27" t="s">
        <v>268</v>
      </c>
      <c r="D70" s="28">
        <v>47000</v>
      </c>
      <c r="E70" s="65">
        <v>16415</v>
      </c>
      <c r="F70" s="66">
        <f t="shared" si="1"/>
        <v>30585</v>
      </c>
    </row>
    <row r="71" spans="1:6" ht="22.5" x14ac:dyDescent="0.2">
      <c r="A71" s="25" t="s">
        <v>219</v>
      </c>
      <c r="B71" s="64" t="s">
        <v>183</v>
      </c>
      <c r="C71" s="27" t="s">
        <v>269</v>
      </c>
      <c r="D71" s="28">
        <v>47000</v>
      </c>
      <c r="E71" s="65">
        <v>16415</v>
      </c>
      <c r="F71" s="66">
        <f t="shared" si="1"/>
        <v>30585</v>
      </c>
    </row>
    <row r="72" spans="1:6" x14ac:dyDescent="0.2">
      <c r="A72" s="25" t="s">
        <v>221</v>
      </c>
      <c r="B72" s="64" t="s">
        <v>183</v>
      </c>
      <c r="C72" s="27" t="s">
        <v>270</v>
      </c>
      <c r="D72" s="28">
        <v>47000</v>
      </c>
      <c r="E72" s="65">
        <v>16415</v>
      </c>
      <c r="F72" s="66">
        <f t="shared" si="1"/>
        <v>30585</v>
      </c>
    </row>
    <row r="73" spans="1:6" x14ac:dyDescent="0.2">
      <c r="A73" s="52" t="s">
        <v>239</v>
      </c>
      <c r="B73" s="53" t="s">
        <v>183</v>
      </c>
      <c r="C73" s="54" t="s">
        <v>271</v>
      </c>
      <c r="D73" s="55">
        <v>1600</v>
      </c>
      <c r="E73" s="56" t="s">
        <v>45</v>
      </c>
      <c r="F73" s="57">
        <f t="shared" si="1"/>
        <v>1600</v>
      </c>
    </row>
    <row r="74" spans="1:6" ht="22.5" x14ac:dyDescent="0.2">
      <c r="A74" s="25" t="s">
        <v>272</v>
      </c>
      <c r="B74" s="64" t="s">
        <v>183</v>
      </c>
      <c r="C74" s="27" t="s">
        <v>273</v>
      </c>
      <c r="D74" s="28">
        <v>1600</v>
      </c>
      <c r="E74" s="65" t="s">
        <v>45</v>
      </c>
      <c r="F74" s="66">
        <f t="shared" si="1"/>
        <v>1600</v>
      </c>
    </row>
    <row r="75" spans="1:6" ht="22.5" x14ac:dyDescent="0.2">
      <c r="A75" s="25" t="s">
        <v>217</v>
      </c>
      <c r="B75" s="64" t="s">
        <v>183</v>
      </c>
      <c r="C75" s="27" t="s">
        <v>274</v>
      </c>
      <c r="D75" s="28">
        <v>1600</v>
      </c>
      <c r="E75" s="65" t="s">
        <v>45</v>
      </c>
      <c r="F75" s="66">
        <f t="shared" si="1"/>
        <v>1600</v>
      </c>
    </row>
    <row r="76" spans="1:6" ht="22.5" x14ac:dyDescent="0.2">
      <c r="A76" s="25" t="s">
        <v>219</v>
      </c>
      <c r="B76" s="64" t="s">
        <v>183</v>
      </c>
      <c r="C76" s="27" t="s">
        <v>275</v>
      </c>
      <c r="D76" s="28">
        <v>1600</v>
      </c>
      <c r="E76" s="65" t="s">
        <v>45</v>
      </c>
      <c r="F76" s="66">
        <f t="shared" si="1"/>
        <v>1600</v>
      </c>
    </row>
    <row r="77" spans="1:6" x14ac:dyDescent="0.2">
      <c r="A77" s="25" t="s">
        <v>221</v>
      </c>
      <c r="B77" s="64" t="s">
        <v>183</v>
      </c>
      <c r="C77" s="27" t="s">
        <v>276</v>
      </c>
      <c r="D77" s="28">
        <v>1600</v>
      </c>
      <c r="E77" s="65" t="s">
        <v>45</v>
      </c>
      <c r="F77" s="66">
        <f t="shared" si="1"/>
        <v>1600</v>
      </c>
    </row>
    <row r="78" spans="1:6" x14ac:dyDescent="0.2">
      <c r="A78" s="25" t="s">
        <v>277</v>
      </c>
      <c r="B78" s="64" t="s">
        <v>183</v>
      </c>
      <c r="C78" s="27" t="s">
        <v>278</v>
      </c>
      <c r="D78" s="28">
        <v>55334</v>
      </c>
      <c r="E78" s="65">
        <v>25218.45</v>
      </c>
      <c r="F78" s="66">
        <f t="shared" si="1"/>
        <v>30115.55</v>
      </c>
    </row>
    <row r="79" spans="1:6" ht="22.5" x14ac:dyDescent="0.2">
      <c r="A79" s="25" t="s">
        <v>191</v>
      </c>
      <c r="B79" s="64" t="s">
        <v>183</v>
      </c>
      <c r="C79" s="27" t="s">
        <v>279</v>
      </c>
      <c r="D79" s="28">
        <v>55334</v>
      </c>
      <c r="E79" s="65">
        <v>25218.45</v>
      </c>
      <c r="F79" s="66">
        <f t="shared" ref="F79:F110" si="2">IF(OR(D79="-",IF(E79="-",0,E79)&gt;=IF(D79="-",0,D79)),"-",IF(D79="-",0,D79)-IF(E79="-",0,E79))</f>
        <v>30115.55</v>
      </c>
    </row>
    <row r="80" spans="1:6" x14ac:dyDescent="0.2">
      <c r="A80" s="25" t="s">
        <v>280</v>
      </c>
      <c r="B80" s="64" t="s">
        <v>183</v>
      </c>
      <c r="C80" s="27" t="s">
        <v>281</v>
      </c>
      <c r="D80" s="28">
        <v>55334</v>
      </c>
      <c r="E80" s="65">
        <v>25218.45</v>
      </c>
      <c r="F80" s="66">
        <f t="shared" si="2"/>
        <v>30115.55</v>
      </c>
    </row>
    <row r="81" spans="1:6" x14ac:dyDescent="0.2">
      <c r="A81" s="52" t="s">
        <v>239</v>
      </c>
      <c r="B81" s="53" t="s">
        <v>183</v>
      </c>
      <c r="C81" s="54" t="s">
        <v>282</v>
      </c>
      <c r="D81" s="55">
        <v>55334</v>
      </c>
      <c r="E81" s="56">
        <v>25218.45</v>
      </c>
      <c r="F81" s="57">
        <f t="shared" si="2"/>
        <v>30115.55</v>
      </c>
    </row>
    <row r="82" spans="1:6" ht="22.5" x14ac:dyDescent="0.2">
      <c r="A82" s="25" t="s">
        <v>283</v>
      </c>
      <c r="B82" s="64" t="s">
        <v>183</v>
      </c>
      <c r="C82" s="27" t="s">
        <v>284</v>
      </c>
      <c r="D82" s="28">
        <v>55334</v>
      </c>
      <c r="E82" s="65">
        <v>25218.45</v>
      </c>
      <c r="F82" s="66">
        <f t="shared" si="2"/>
        <v>30115.55</v>
      </c>
    </row>
    <row r="83" spans="1:6" ht="56.25" x14ac:dyDescent="0.2">
      <c r="A83" s="25" t="s">
        <v>199</v>
      </c>
      <c r="B83" s="64" t="s">
        <v>183</v>
      </c>
      <c r="C83" s="27" t="s">
        <v>285</v>
      </c>
      <c r="D83" s="28">
        <v>38603.78</v>
      </c>
      <c r="E83" s="65">
        <v>25218.45</v>
      </c>
      <c r="F83" s="66">
        <f t="shared" si="2"/>
        <v>13385.329999999998</v>
      </c>
    </row>
    <row r="84" spans="1:6" ht="22.5" x14ac:dyDescent="0.2">
      <c r="A84" s="25" t="s">
        <v>201</v>
      </c>
      <c r="B84" s="64" t="s">
        <v>183</v>
      </c>
      <c r="C84" s="27" t="s">
        <v>286</v>
      </c>
      <c r="D84" s="28">
        <v>38603.78</v>
      </c>
      <c r="E84" s="65">
        <v>25218.45</v>
      </c>
      <c r="F84" s="66">
        <f t="shared" si="2"/>
        <v>13385.329999999998</v>
      </c>
    </row>
    <row r="85" spans="1:6" ht="22.5" x14ac:dyDescent="0.2">
      <c r="A85" s="25" t="s">
        <v>203</v>
      </c>
      <c r="B85" s="64" t="s">
        <v>183</v>
      </c>
      <c r="C85" s="27" t="s">
        <v>287</v>
      </c>
      <c r="D85" s="28">
        <v>29649.599999999999</v>
      </c>
      <c r="E85" s="65">
        <v>19369.009999999998</v>
      </c>
      <c r="F85" s="66">
        <f t="shared" si="2"/>
        <v>10280.59</v>
      </c>
    </row>
    <row r="86" spans="1:6" ht="33.75" x14ac:dyDescent="0.2">
      <c r="A86" s="25" t="s">
        <v>205</v>
      </c>
      <c r="B86" s="64" t="s">
        <v>183</v>
      </c>
      <c r="C86" s="27" t="s">
        <v>288</v>
      </c>
      <c r="D86" s="28">
        <v>8954.18</v>
      </c>
      <c r="E86" s="65">
        <v>5849.44</v>
      </c>
      <c r="F86" s="66">
        <f t="shared" si="2"/>
        <v>3104.7400000000007</v>
      </c>
    </row>
    <row r="87" spans="1:6" ht="22.5" x14ac:dyDescent="0.2">
      <c r="A87" s="25" t="s">
        <v>217</v>
      </c>
      <c r="B87" s="64" t="s">
        <v>183</v>
      </c>
      <c r="C87" s="27" t="s">
        <v>289</v>
      </c>
      <c r="D87" s="28">
        <v>16730.22</v>
      </c>
      <c r="E87" s="65" t="s">
        <v>45</v>
      </c>
      <c r="F87" s="66">
        <f t="shared" si="2"/>
        <v>16730.22</v>
      </c>
    </row>
    <row r="88" spans="1:6" ht="22.5" x14ac:dyDescent="0.2">
      <c r="A88" s="25" t="s">
        <v>219</v>
      </c>
      <c r="B88" s="64" t="s">
        <v>183</v>
      </c>
      <c r="C88" s="27" t="s">
        <v>290</v>
      </c>
      <c r="D88" s="28">
        <v>16730.22</v>
      </c>
      <c r="E88" s="65" t="s">
        <v>45</v>
      </c>
      <c r="F88" s="66">
        <f t="shared" si="2"/>
        <v>16730.22</v>
      </c>
    </row>
    <row r="89" spans="1:6" x14ac:dyDescent="0.2">
      <c r="A89" s="25" t="s">
        <v>221</v>
      </c>
      <c r="B89" s="64" t="s">
        <v>183</v>
      </c>
      <c r="C89" s="27" t="s">
        <v>291</v>
      </c>
      <c r="D89" s="28">
        <v>16730.22</v>
      </c>
      <c r="E89" s="65" t="s">
        <v>45</v>
      </c>
      <c r="F89" s="66">
        <f t="shared" si="2"/>
        <v>16730.22</v>
      </c>
    </row>
    <row r="90" spans="1:6" ht="22.5" x14ac:dyDescent="0.2">
      <c r="A90" s="25" t="s">
        <v>292</v>
      </c>
      <c r="B90" s="64" t="s">
        <v>183</v>
      </c>
      <c r="C90" s="27" t="s">
        <v>293</v>
      </c>
      <c r="D90" s="28">
        <v>40525</v>
      </c>
      <c r="E90" s="65">
        <v>31935</v>
      </c>
      <c r="F90" s="66">
        <f t="shared" si="2"/>
        <v>8590</v>
      </c>
    </row>
    <row r="91" spans="1:6" ht="33.75" x14ac:dyDescent="0.2">
      <c r="A91" s="25" t="s">
        <v>294</v>
      </c>
      <c r="B91" s="64" t="s">
        <v>183</v>
      </c>
      <c r="C91" s="27" t="s">
        <v>295</v>
      </c>
      <c r="D91" s="28">
        <v>40525</v>
      </c>
      <c r="E91" s="65">
        <v>31935</v>
      </c>
      <c r="F91" s="66">
        <f t="shared" si="2"/>
        <v>8590</v>
      </c>
    </row>
    <row r="92" spans="1:6" ht="33.75" x14ac:dyDescent="0.2">
      <c r="A92" s="25" t="s">
        <v>296</v>
      </c>
      <c r="B92" s="64" t="s">
        <v>183</v>
      </c>
      <c r="C92" s="27" t="s">
        <v>297</v>
      </c>
      <c r="D92" s="28">
        <v>40525</v>
      </c>
      <c r="E92" s="65">
        <v>31935</v>
      </c>
      <c r="F92" s="66">
        <f t="shared" si="2"/>
        <v>8590</v>
      </c>
    </row>
    <row r="93" spans="1:6" ht="45" x14ac:dyDescent="0.2">
      <c r="A93" s="52" t="s">
        <v>298</v>
      </c>
      <c r="B93" s="53" t="s">
        <v>183</v>
      </c>
      <c r="C93" s="54" t="s">
        <v>299</v>
      </c>
      <c r="D93" s="55">
        <v>40525</v>
      </c>
      <c r="E93" s="56">
        <v>31935</v>
      </c>
      <c r="F93" s="57">
        <f t="shared" si="2"/>
        <v>8590</v>
      </c>
    </row>
    <row r="94" spans="1:6" ht="22.5" x14ac:dyDescent="0.2">
      <c r="A94" s="25" t="s">
        <v>300</v>
      </c>
      <c r="B94" s="64" t="s">
        <v>183</v>
      </c>
      <c r="C94" s="27" t="s">
        <v>301</v>
      </c>
      <c r="D94" s="28">
        <v>10000</v>
      </c>
      <c r="E94" s="65">
        <v>10000</v>
      </c>
      <c r="F94" s="66" t="str">
        <f t="shared" si="2"/>
        <v>-</v>
      </c>
    </row>
    <row r="95" spans="1:6" ht="22.5" x14ac:dyDescent="0.2">
      <c r="A95" s="25" t="s">
        <v>217</v>
      </c>
      <c r="B95" s="64" t="s">
        <v>183</v>
      </c>
      <c r="C95" s="27" t="s">
        <v>302</v>
      </c>
      <c r="D95" s="28">
        <v>10000</v>
      </c>
      <c r="E95" s="65">
        <v>10000</v>
      </c>
      <c r="F95" s="66" t="str">
        <f t="shared" si="2"/>
        <v>-</v>
      </c>
    </row>
    <row r="96" spans="1:6" ht="22.5" x14ac:dyDescent="0.2">
      <c r="A96" s="25" t="s">
        <v>219</v>
      </c>
      <c r="B96" s="64" t="s">
        <v>183</v>
      </c>
      <c r="C96" s="27" t="s">
        <v>303</v>
      </c>
      <c r="D96" s="28">
        <v>10000</v>
      </c>
      <c r="E96" s="65">
        <v>10000</v>
      </c>
      <c r="F96" s="66" t="str">
        <f t="shared" si="2"/>
        <v>-</v>
      </c>
    </row>
    <row r="97" spans="1:6" x14ac:dyDescent="0.2">
      <c r="A97" s="25" t="s">
        <v>221</v>
      </c>
      <c r="B97" s="64" t="s">
        <v>183</v>
      </c>
      <c r="C97" s="27" t="s">
        <v>304</v>
      </c>
      <c r="D97" s="28">
        <v>10000</v>
      </c>
      <c r="E97" s="65">
        <v>10000</v>
      </c>
      <c r="F97" s="66" t="str">
        <f t="shared" si="2"/>
        <v>-</v>
      </c>
    </row>
    <row r="98" spans="1:6" x14ac:dyDescent="0.2">
      <c r="A98" s="25" t="s">
        <v>305</v>
      </c>
      <c r="B98" s="64" t="s">
        <v>183</v>
      </c>
      <c r="C98" s="27" t="s">
        <v>306</v>
      </c>
      <c r="D98" s="28">
        <v>30525</v>
      </c>
      <c r="E98" s="65">
        <v>21935</v>
      </c>
      <c r="F98" s="66">
        <f t="shared" si="2"/>
        <v>8590</v>
      </c>
    </row>
    <row r="99" spans="1:6" ht="22.5" x14ac:dyDescent="0.2">
      <c r="A99" s="25" t="s">
        <v>217</v>
      </c>
      <c r="B99" s="64" t="s">
        <v>183</v>
      </c>
      <c r="C99" s="27" t="s">
        <v>307</v>
      </c>
      <c r="D99" s="28">
        <v>30525</v>
      </c>
      <c r="E99" s="65">
        <v>21935</v>
      </c>
      <c r="F99" s="66">
        <f t="shared" si="2"/>
        <v>8590</v>
      </c>
    </row>
    <row r="100" spans="1:6" ht="22.5" x14ac:dyDescent="0.2">
      <c r="A100" s="25" t="s">
        <v>219</v>
      </c>
      <c r="B100" s="64" t="s">
        <v>183</v>
      </c>
      <c r="C100" s="27" t="s">
        <v>308</v>
      </c>
      <c r="D100" s="28">
        <v>30525</v>
      </c>
      <c r="E100" s="65">
        <v>21935</v>
      </c>
      <c r="F100" s="66">
        <f t="shared" si="2"/>
        <v>8590</v>
      </c>
    </row>
    <row r="101" spans="1:6" x14ac:dyDescent="0.2">
      <c r="A101" s="25" t="s">
        <v>221</v>
      </c>
      <c r="B101" s="64" t="s">
        <v>183</v>
      </c>
      <c r="C101" s="27" t="s">
        <v>309</v>
      </c>
      <c r="D101" s="28">
        <v>30525</v>
      </c>
      <c r="E101" s="65">
        <v>21935</v>
      </c>
      <c r="F101" s="66">
        <f t="shared" si="2"/>
        <v>8590</v>
      </c>
    </row>
    <row r="102" spans="1:6" x14ac:dyDescent="0.2">
      <c r="A102" s="25" t="s">
        <v>310</v>
      </c>
      <c r="B102" s="64" t="s">
        <v>183</v>
      </c>
      <c r="C102" s="27" t="s">
        <v>311</v>
      </c>
      <c r="D102" s="28">
        <v>294781.76</v>
      </c>
      <c r="E102" s="65">
        <v>216125</v>
      </c>
      <c r="F102" s="66">
        <f t="shared" si="2"/>
        <v>78656.760000000009</v>
      </c>
    </row>
    <row r="103" spans="1:6" ht="33.75" x14ac:dyDescent="0.2">
      <c r="A103" s="25" t="s">
        <v>294</v>
      </c>
      <c r="B103" s="64" t="s">
        <v>183</v>
      </c>
      <c r="C103" s="27" t="s">
        <v>312</v>
      </c>
      <c r="D103" s="28">
        <v>294781.76</v>
      </c>
      <c r="E103" s="65">
        <v>216125</v>
      </c>
      <c r="F103" s="66">
        <f t="shared" si="2"/>
        <v>78656.760000000009</v>
      </c>
    </row>
    <row r="104" spans="1:6" x14ac:dyDescent="0.2">
      <c r="A104" s="25" t="s">
        <v>313</v>
      </c>
      <c r="B104" s="64" t="s">
        <v>183</v>
      </c>
      <c r="C104" s="27" t="s">
        <v>314</v>
      </c>
      <c r="D104" s="28">
        <v>294781.76</v>
      </c>
      <c r="E104" s="65">
        <v>216125</v>
      </c>
      <c r="F104" s="66">
        <f t="shared" si="2"/>
        <v>78656.760000000009</v>
      </c>
    </row>
    <row r="105" spans="1:6" ht="33.75" x14ac:dyDescent="0.2">
      <c r="A105" s="52" t="s">
        <v>315</v>
      </c>
      <c r="B105" s="53" t="s">
        <v>183</v>
      </c>
      <c r="C105" s="54" t="s">
        <v>316</v>
      </c>
      <c r="D105" s="55">
        <v>294781.76</v>
      </c>
      <c r="E105" s="56">
        <v>216125</v>
      </c>
      <c r="F105" s="57">
        <f t="shared" si="2"/>
        <v>78656.760000000009</v>
      </c>
    </row>
    <row r="106" spans="1:6" ht="33.75" x14ac:dyDescent="0.2">
      <c r="A106" s="25" t="s">
        <v>317</v>
      </c>
      <c r="B106" s="64" t="s">
        <v>183</v>
      </c>
      <c r="C106" s="27" t="s">
        <v>318</v>
      </c>
      <c r="D106" s="28">
        <v>147281.76</v>
      </c>
      <c r="E106" s="65">
        <v>105000</v>
      </c>
      <c r="F106" s="66">
        <f t="shared" si="2"/>
        <v>42281.760000000009</v>
      </c>
    </row>
    <row r="107" spans="1:6" ht="22.5" x14ac:dyDescent="0.2">
      <c r="A107" s="25" t="s">
        <v>217</v>
      </c>
      <c r="B107" s="64" t="s">
        <v>183</v>
      </c>
      <c r="C107" s="27" t="s">
        <v>319</v>
      </c>
      <c r="D107" s="28">
        <v>147281.76</v>
      </c>
      <c r="E107" s="65">
        <v>105000</v>
      </c>
      <c r="F107" s="66">
        <f t="shared" si="2"/>
        <v>42281.760000000009</v>
      </c>
    </row>
    <row r="108" spans="1:6" ht="22.5" x14ac:dyDescent="0.2">
      <c r="A108" s="25" t="s">
        <v>219</v>
      </c>
      <c r="B108" s="64" t="s">
        <v>183</v>
      </c>
      <c r="C108" s="27" t="s">
        <v>320</v>
      </c>
      <c r="D108" s="28">
        <v>147281.76</v>
      </c>
      <c r="E108" s="65">
        <v>105000</v>
      </c>
      <c r="F108" s="66">
        <f t="shared" si="2"/>
        <v>42281.760000000009</v>
      </c>
    </row>
    <row r="109" spans="1:6" x14ac:dyDescent="0.2">
      <c r="A109" s="25" t="s">
        <v>221</v>
      </c>
      <c r="B109" s="64" t="s">
        <v>183</v>
      </c>
      <c r="C109" s="27" t="s">
        <v>321</v>
      </c>
      <c r="D109" s="28">
        <v>147281.76</v>
      </c>
      <c r="E109" s="65">
        <v>105000</v>
      </c>
      <c r="F109" s="66">
        <f t="shared" si="2"/>
        <v>42281.760000000009</v>
      </c>
    </row>
    <row r="110" spans="1:6" ht="33.75" x14ac:dyDescent="0.2">
      <c r="A110" s="25" t="s">
        <v>322</v>
      </c>
      <c r="B110" s="64" t="s">
        <v>183</v>
      </c>
      <c r="C110" s="27" t="s">
        <v>323</v>
      </c>
      <c r="D110" s="28">
        <v>147500</v>
      </c>
      <c r="E110" s="65">
        <v>111125</v>
      </c>
      <c r="F110" s="66">
        <f t="shared" si="2"/>
        <v>36375</v>
      </c>
    </row>
    <row r="111" spans="1:6" ht="22.5" x14ac:dyDescent="0.2">
      <c r="A111" s="25" t="s">
        <v>217</v>
      </c>
      <c r="B111" s="64" t="s">
        <v>183</v>
      </c>
      <c r="C111" s="27" t="s">
        <v>324</v>
      </c>
      <c r="D111" s="28">
        <v>147500</v>
      </c>
      <c r="E111" s="65">
        <v>111125</v>
      </c>
      <c r="F111" s="66">
        <f t="shared" ref="F111:F142" si="3">IF(OR(D111="-",IF(E111="-",0,E111)&gt;=IF(D111="-",0,D111)),"-",IF(D111="-",0,D111)-IF(E111="-",0,E111))</f>
        <v>36375</v>
      </c>
    </row>
    <row r="112" spans="1:6" ht="22.5" x14ac:dyDescent="0.2">
      <c r="A112" s="25" t="s">
        <v>219</v>
      </c>
      <c r="B112" s="64" t="s">
        <v>183</v>
      </c>
      <c r="C112" s="27" t="s">
        <v>325</v>
      </c>
      <c r="D112" s="28">
        <v>147500</v>
      </c>
      <c r="E112" s="65">
        <v>111125</v>
      </c>
      <c r="F112" s="66">
        <f t="shared" si="3"/>
        <v>36375</v>
      </c>
    </row>
    <row r="113" spans="1:6" x14ac:dyDescent="0.2">
      <c r="A113" s="25" t="s">
        <v>221</v>
      </c>
      <c r="B113" s="64" t="s">
        <v>183</v>
      </c>
      <c r="C113" s="27" t="s">
        <v>326</v>
      </c>
      <c r="D113" s="28">
        <v>147500</v>
      </c>
      <c r="E113" s="65">
        <v>111125</v>
      </c>
      <c r="F113" s="66">
        <f t="shared" si="3"/>
        <v>36375</v>
      </c>
    </row>
    <row r="114" spans="1:6" x14ac:dyDescent="0.2">
      <c r="A114" s="25" t="s">
        <v>327</v>
      </c>
      <c r="B114" s="64" t="s">
        <v>183</v>
      </c>
      <c r="C114" s="27" t="s">
        <v>328</v>
      </c>
      <c r="D114" s="28">
        <v>624110.43000000005</v>
      </c>
      <c r="E114" s="65">
        <v>299582.67</v>
      </c>
      <c r="F114" s="66">
        <f t="shared" si="3"/>
        <v>324527.76000000007</v>
      </c>
    </row>
    <row r="115" spans="1:6" ht="33.75" x14ac:dyDescent="0.2">
      <c r="A115" s="25" t="s">
        <v>294</v>
      </c>
      <c r="B115" s="64" t="s">
        <v>183</v>
      </c>
      <c r="C115" s="27" t="s">
        <v>329</v>
      </c>
      <c r="D115" s="28">
        <v>624110.43000000005</v>
      </c>
      <c r="E115" s="65">
        <v>299582.67</v>
      </c>
      <c r="F115" s="66">
        <f t="shared" si="3"/>
        <v>324527.76000000007</v>
      </c>
    </row>
    <row r="116" spans="1:6" x14ac:dyDescent="0.2">
      <c r="A116" s="25" t="s">
        <v>330</v>
      </c>
      <c r="B116" s="64" t="s">
        <v>183</v>
      </c>
      <c r="C116" s="27" t="s">
        <v>331</v>
      </c>
      <c r="D116" s="28">
        <v>224680</v>
      </c>
      <c r="E116" s="65">
        <v>20136.009999999998</v>
      </c>
      <c r="F116" s="66">
        <f t="shared" si="3"/>
        <v>204543.99</v>
      </c>
    </row>
    <row r="117" spans="1:6" ht="45" x14ac:dyDescent="0.2">
      <c r="A117" s="52" t="s">
        <v>332</v>
      </c>
      <c r="B117" s="53" t="s">
        <v>183</v>
      </c>
      <c r="C117" s="54" t="s">
        <v>333</v>
      </c>
      <c r="D117" s="55">
        <v>224680</v>
      </c>
      <c r="E117" s="56">
        <v>20136.009999999998</v>
      </c>
      <c r="F117" s="57">
        <f t="shared" si="3"/>
        <v>204543.99</v>
      </c>
    </row>
    <row r="118" spans="1:6" x14ac:dyDescent="0.2">
      <c r="A118" s="25" t="s">
        <v>334</v>
      </c>
      <c r="B118" s="64" t="s">
        <v>183</v>
      </c>
      <c r="C118" s="27" t="s">
        <v>335</v>
      </c>
      <c r="D118" s="28">
        <v>204680</v>
      </c>
      <c r="E118" s="65">
        <v>20136.009999999998</v>
      </c>
      <c r="F118" s="66">
        <f t="shared" si="3"/>
        <v>184543.99</v>
      </c>
    </row>
    <row r="119" spans="1:6" ht="22.5" x14ac:dyDescent="0.2">
      <c r="A119" s="25" t="s">
        <v>217</v>
      </c>
      <c r="B119" s="64" t="s">
        <v>183</v>
      </c>
      <c r="C119" s="27" t="s">
        <v>336</v>
      </c>
      <c r="D119" s="28">
        <v>204680</v>
      </c>
      <c r="E119" s="65">
        <v>20136.009999999998</v>
      </c>
      <c r="F119" s="66">
        <f t="shared" si="3"/>
        <v>184543.99</v>
      </c>
    </row>
    <row r="120" spans="1:6" ht="22.5" x14ac:dyDescent="0.2">
      <c r="A120" s="25" t="s">
        <v>219</v>
      </c>
      <c r="B120" s="64" t="s">
        <v>183</v>
      </c>
      <c r="C120" s="27" t="s">
        <v>337</v>
      </c>
      <c r="D120" s="28">
        <v>204680</v>
      </c>
      <c r="E120" s="65">
        <v>20136.009999999998</v>
      </c>
      <c r="F120" s="66">
        <f t="shared" si="3"/>
        <v>184543.99</v>
      </c>
    </row>
    <row r="121" spans="1:6" x14ac:dyDescent="0.2">
      <c r="A121" s="25" t="s">
        <v>223</v>
      </c>
      <c r="B121" s="64" t="s">
        <v>183</v>
      </c>
      <c r="C121" s="27" t="s">
        <v>338</v>
      </c>
      <c r="D121" s="28">
        <v>204680</v>
      </c>
      <c r="E121" s="65">
        <v>20136.009999999998</v>
      </c>
      <c r="F121" s="66">
        <f t="shared" si="3"/>
        <v>184543.99</v>
      </c>
    </row>
    <row r="122" spans="1:6" ht="22.5" x14ac:dyDescent="0.2">
      <c r="A122" s="25" t="s">
        <v>339</v>
      </c>
      <c r="B122" s="64" t="s">
        <v>183</v>
      </c>
      <c r="C122" s="27" t="s">
        <v>340</v>
      </c>
      <c r="D122" s="28">
        <v>20000</v>
      </c>
      <c r="E122" s="65" t="s">
        <v>45</v>
      </c>
      <c r="F122" s="66">
        <f t="shared" si="3"/>
        <v>20000</v>
      </c>
    </row>
    <row r="123" spans="1:6" ht="22.5" x14ac:dyDescent="0.2">
      <c r="A123" s="25" t="s">
        <v>217</v>
      </c>
      <c r="B123" s="64" t="s">
        <v>183</v>
      </c>
      <c r="C123" s="27" t="s">
        <v>341</v>
      </c>
      <c r="D123" s="28">
        <v>20000</v>
      </c>
      <c r="E123" s="65" t="s">
        <v>45</v>
      </c>
      <c r="F123" s="66">
        <f t="shared" si="3"/>
        <v>20000</v>
      </c>
    </row>
    <row r="124" spans="1:6" ht="22.5" x14ac:dyDescent="0.2">
      <c r="A124" s="25" t="s">
        <v>219</v>
      </c>
      <c r="B124" s="64" t="s">
        <v>183</v>
      </c>
      <c r="C124" s="27" t="s">
        <v>342</v>
      </c>
      <c r="D124" s="28">
        <v>20000</v>
      </c>
      <c r="E124" s="65" t="s">
        <v>45</v>
      </c>
      <c r="F124" s="66">
        <f t="shared" si="3"/>
        <v>20000</v>
      </c>
    </row>
    <row r="125" spans="1:6" x14ac:dyDescent="0.2">
      <c r="A125" s="25" t="s">
        <v>221</v>
      </c>
      <c r="B125" s="64" t="s">
        <v>183</v>
      </c>
      <c r="C125" s="27" t="s">
        <v>343</v>
      </c>
      <c r="D125" s="28">
        <v>20000</v>
      </c>
      <c r="E125" s="65" t="s">
        <v>45</v>
      </c>
      <c r="F125" s="66">
        <f t="shared" si="3"/>
        <v>20000</v>
      </c>
    </row>
    <row r="126" spans="1:6" x14ac:dyDescent="0.2">
      <c r="A126" s="25" t="s">
        <v>344</v>
      </c>
      <c r="B126" s="64" t="s">
        <v>183</v>
      </c>
      <c r="C126" s="27" t="s">
        <v>345</v>
      </c>
      <c r="D126" s="28">
        <v>399430.43</v>
      </c>
      <c r="E126" s="65">
        <v>279446.65999999997</v>
      </c>
      <c r="F126" s="66">
        <f t="shared" si="3"/>
        <v>119983.77000000002</v>
      </c>
    </row>
    <row r="127" spans="1:6" ht="45" x14ac:dyDescent="0.2">
      <c r="A127" s="52" t="s">
        <v>332</v>
      </c>
      <c r="B127" s="53" t="s">
        <v>183</v>
      </c>
      <c r="C127" s="54" t="s">
        <v>346</v>
      </c>
      <c r="D127" s="55">
        <v>399430.43</v>
      </c>
      <c r="E127" s="56">
        <v>279446.65999999997</v>
      </c>
      <c r="F127" s="57">
        <f t="shared" si="3"/>
        <v>119983.77000000002</v>
      </c>
    </row>
    <row r="128" spans="1:6" x14ac:dyDescent="0.2">
      <c r="A128" s="25" t="s">
        <v>347</v>
      </c>
      <c r="B128" s="64" t="s">
        <v>183</v>
      </c>
      <c r="C128" s="27" t="s">
        <v>348</v>
      </c>
      <c r="D128" s="28">
        <v>134460</v>
      </c>
      <c r="E128" s="65">
        <v>36617.550000000003</v>
      </c>
      <c r="F128" s="66">
        <f t="shared" si="3"/>
        <v>97842.45</v>
      </c>
    </row>
    <row r="129" spans="1:6" ht="22.5" x14ac:dyDescent="0.2">
      <c r="A129" s="25" t="s">
        <v>217</v>
      </c>
      <c r="B129" s="64" t="s">
        <v>183</v>
      </c>
      <c r="C129" s="27" t="s">
        <v>349</v>
      </c>
      <c r="D129" s="28">
        <v>134460</v>
      </c>
      <c r="E129" s="65">
        <v>36617.550000000003</v>
      </c>
      <c r="F129" s="66">
        <f t="shared" si="3"/>
        <v>97842.45</v>
      </c>
    </row>
    <row r="130" spans="1:6" ht="22.5" x14ac:dyDescent="0.2">
      <c r="A130" s="25" t="s">
        <v>219</v>
      </c>
      <c r="B130" s="64" t="s">
        <v>183</v>
      </c>
      <c r="C130" s="27" t="s">
        <v>350</v>
      </c>
      <c r="D130" s="28">
        <v>134460</v>
      </c>
      <c r="E130" s="65">
        <v>36617.550000000003</v>
      </c>
      <c r="F130" s="66">
        <f t="shared" si="3"/>
        <v>97842.45</v>
      </c>
    </row>
    <row r="131" spans="1:6" x14ac:dyDescent="0.2">
      <c r="A131" s="25" t="s">
        <v>221</v>
      </c>
      <c r="B131" s="64" t="s">
        <v>183</v>
      </c>
      <c r="C131" s="27" t="s">
        <v>351</v>
      </c>
      <c r="D131" s="28">
        <v>9000</v>
      </c>
      <c r="E131" s="65">
        <v>9000</v>
      </c>
      <c r="F131" s="66" t="str">
        <f t="shared" si="3"/>
        <v>-</v>
      </c>
    </row>
    <row r="132" spans="1:6" x14ac:dyDescent="0.2">
      <c r="A132" s="25" t="s">
        <v>223</v>
      </c>
      <c r="B132" s="64" t="s">
        <v>183</v>
      </c>
      <c r="C132" s="27" t="s">
        <v>352</v>
      </c>
      <c r="D132" s="28">
        <v>125460</v>
      </c>
      <c r="E132" s="65">
        <v>27617.55</v>
      </c>
      <c r="F132" s="66">
        <f t="shared" si="3"/>
        <v>97842.45</v>
      </c>
    </row>
    <row r="133" spans="1:6" ht="22.5" x14ac:dyDescent="0.2">
      <c r="A133" s="25" t="s">
        <v>353</v>
      </c>
      <c r="B133" s="64" t="s">
        <v>183</v>
      </c>
      <c r="C133" s="27" t="s">
        <v>354</v>
      </c>
      <c r="D133" s="28">
        <v>5040</v>
      </c>
      <c r="E133" s="65">
        <v>5040</v>
      </c>
      <c r="F133" s="66" t="str">
        <f t="shared" si="3"/>
        <v>-</v>
      </c>
    </row>
    <row r="134" spans="1:6" ht="22.5" x14ac:dyDescent="0.2">
      <c r="A134" s="25" t="s">
        <v>217</v>
      </c>
      <c r="B134" s="64" t="s">
        <v>183</v>
      </c>
      <c r="C134" s="27" t="s">
        <v>355</v>
      </c>
      <c r="D134" s="28">
        <v>5040</v>
      </c>
      <c r="E134" s="65">
        <v>5040</v>
      </c>
      <c r="F134" s="66" t="str">
        <f t="shared" si="3"/>
        <v>-</v>
      </c>
    </row>
    <row r="135" spans="1:6" ht="22.5" x14ac:dyDescent="0.2">
      <c r="A135" s="25" t="s">
        <v>219</v>
      </c>
      <c r="B135" s="64" t="s">
        <v>183</v>
      </c>
      <c r="C135" s="27" t="s">
        <v>356</v>
      </c>
      <c r="D135" s="28">
        <v>5040</v>
      </c>
      <c r="E135" s="65">
        <v>5040</v>
      </c>
      <c r="F135" s="66" t="str">
        <f t="shared" si="3"/>
        <v>-</v>
      </c>
    </row>
    <row r="136" spans="1:6" x14ac:dyDescent="0.2">
      <c r="A136" s="25" t="s">
        <v>221</v>
      </c>
      <c r="B136" s="64" t="s">
        <v>183</v>
      </c>
      <c r="C136" s="27" t="s">
        <v>357</v>
      </c>
      <c r="D136" s="28">
        <v>5040</v>
      </c>
      <c r="E136" s="65">
        <v>5040</v>
      </c>
      <c r="F136" s="66" t="str">
        <f t="shared" si="3"/>
        <v>-</v>
      </c>
    </row>
    <row r="137" spans="1:6" ht="22.5" x14ac:dyDescent="0.2">
      <c r="A137" s="25" t="s">
        <v>358</v>
      </c>
      <c r="B137" s="64" t="s">
        <v>183</v>
      </c>
      <c r="C137" s="27" t="s">
        <v>359</v>
      </c>
      <c r="D137" s="28">
        <v>259930.43</v>
      </c>
      <c r="E137" s="65">
        <v>237789.11</v>
      </c>
      <c r="F137" s="66">
        <f t="shared" si="3"/>
        <v>22141.320000000007</v>
      </c>
    </row>
    <row r="138" spans="1:6" ht="56.25" x14ac:dyDescent="0.2">
      <c r="A138" s="25" t="s">
        <v>199</v>
      </c>
      <c r="B138" s="64" t="s">
        <v>183</v>
      </c>
      <c r="C138" s="27" t="s">
        <v>360</v>
      </c>
      <c r="D138" s="28">
        <v>50538.43</v>
      </c>
      <c r="E138" s="65">
        <v>34639.11</v>
      </c>
      <c r="F138" s="66">
        <f t="shared" si="3"/>
        <v>15899.32</v>
      </c>
    </row>
    <row r="139" spans="1:6" ht="22.5" x14ac:dyDescent="0.2">
      <c r="A139" s="25" t="s">
        <v>201</v>
      </c>
      <c r="B139" s="64" t="s">
        <v>183</v>
      </c>
      <c r="C139" s="27" t="s">
        <v>361</v>
      </c>
      <c r="D139" s="28">
        <v>50538.43</v>
      </c>
      <c r="E139" s="65">
        <v>34639.11</v>
      </c>
      <c r="F139" s="66">
        <f t="shared" si="3"/>
        <v>15899.32</v>
      </c>
    </row>
    <row r="140" spans="1:6" ht="22.5" x14ac:dyDescent="0.2">
      <c r="A140" s="25" t="s">
        <v>203</v>
      </c>
      <c r="B140" s="64" t="s">
        <v>183</v>
      </c>
      <c r="C140" s="27" t="s">
        <v>362</v>
      </c>
      <c r="D140" s="28">
        <v>38816</v>
      </c>
      <c r="E140" s="65">
        <v>27539.97</v>
      </c>
      <c r="F140" s="66">
        <f t="shared" si="3"/>
        <v>11276.029999999999</v>
      </c>
    </row>
    <row r="141" spans="1:6" ht="33.75" x14ac:dyDescent="0.2">
      <c r="A141" s="25" t="s">
        <v>205</v>
      </c>
      <c r="B141" s="64" t="s">
        <v>183</v>
      </c>
      <c r="C141" s="27" t="s">
        <v>363</v>
      </c>
      <c r="D141" s="28">
        <v>11722.43</v>
      </c>
      <c r="E141" s="65">
        <v>7099.14</v>
      </c>
      <c r="F141" s="66">
        <f t="shared" si="3"/>
        <v>4623.29</v>
      </c>
    </row>
    <row r="142" spans="1:6" ht="22.5" x14ac:dyDescent="0.2">
      <c r="A142" s="25" t="s">
        <v>217</v>
      </c>
      <c r="B142" s="64" t="s">
        <v>183</v>
      </c>
      <c r="C142" s="27" t="s">
        <v>364</v>
      </c>
      <c r="D142" s="28">
        <v>209392</v>
      </c>
      <c r="E142" s="65">
        <v>203150</v>
      </c>
      <c r="F142" s="66">
        <f t="shared" si="3"/>
        <v>6242</v>
      </c>
    </row>
    <row r="143" spans="1:6" ht="22.5" x14ac:dyDescent="0.2">
      <c r="A143" s="25" t="s">
        <v>219</v>
      </c>
      <c r="B143" s="64" t="s">
        <v>183</v>
      </c>
      <c r="C143" s="27" t="s">
        <v>365</v>
      </c>
      <c r="D143" s="28">
        <v>209392</v>
      </c>
      <c r="E143" s="65">
        <v>203150</v>
      </c>
      <c r="F143" s="66">
        <f t="shared" ref="F143:F174" si="4">IF(OR(D143="-",IF(E143="-",0,E143)&gt;=IF(D143="-",0,D143)),"-",IF(D143="-",0,D143)-IF(E143="-",0,E143))</f>
        <v>6242</v>
      </c>
    </row>
    <row r="144" spans="1:6" x14ac:dyDescent="0.2">
      <c r="A144" s="25" t="s">
        <v>221</v>
      </c>
      <c r="B144" s="64" t="s">
        <v>183</v>
      </c>
      <c r="C144" s="27" t="s">
        <v>366</v>
      </c>
      <c r="D144" s="28">
        <v>209392</v>
      </c>
      <c r="E144" s="65">
        <v>203150</v>
      </c>
      <c r="F144" s="66">
        <f t="shared" si="4"/>
        <v>6242</v>
      </c>
    </row>
    <row r="145" spans="1:6" x14ac:dyDescent="0.2">
      <c r="A145" s="25" t="s">
        <v>367</v>
      </c>
      <c r="B145" s="64" t="s">
        <v>183</v>
      </c>
      <c r="C145" s="27" t="s">
        <v>368</v>
      </c>
      <c r="D145" s="28">
        <v>227600</v>
      </c>
      <c r="E145" s="65">
        <v>91785</v>
      </c>
      <c r="F145" s="66">
        <f t="shared" si="4"/>
        <v>135815</v>
      </c>
    </row>
    <row r="146" spans="1:6" ht="33.75" x14ac:dyDescent="0.2">
      <c r="A146" s="25" t="s">
        <v>294</v>
      </c>
      <c r="B146" s="64" t="s">
        <v>183</v>
      </c>
      <c r="C146" s="27" t="s">
        <v>369</v>
      </c>
      <c r="D146" s="28">
        <v>227600</v>
      </c>
      <c r="E146" s="65">
        <v>91785</v>
      </c>
      <c r="F146" s="66">
        <f t="shared" si="4"/>
        <v>135815</v>
      </c>
    </row>
    <row r="147" spans="1:6" x14ac:dyDescent="0.2">
      <c r="A147" s="25" t="s">
        <v>370</v>
      </c>
      <c r="B147" s="64" t="s">
        <v>183</v>
      </c>
      <c r="C147" s="27" t="s">
        <v>371</v>
      </c>
      <c r="D147" s="28">
        <v>227600</v>
      </c>
      <c r="E147" s="65">
        <v>91785</v>
      </c>
      <c r="F147" s="66">
        <f t="shared" si="4"/>
        <v>135815</v>
      </c>
    </row>
    <row r="148" spans="1:6" x14ac:dyDescent="0.2">
      <c r="A148" s="52" t="s">
        <v>372</v>
      </c>
      <c r="B148" s="53" t="s">
        <v>183</v>
      </c>
      <c r="C148" s="54" t="s">
        <v>373</v>
      </c>
      <c r="D148" s="55">
        <v>227600</v>
      </c>
      <c r="E148" s="56">
        <v>91785</v>
      </c>
      <c r="F148" s="57">
        <f t="shared" si="4"/>
        <v>135815</v>
      </c>
    </row>
    <row r="149" spans="1:6" ht="33.75" x14ac:dyDescent="0.2">
      <c r="A149" s="25" t="s">
        <v>374</v>
      </c>
      <c r="B149" s="64" t="s">
        <v>183</v>
      </c>
      <c r="C149" s="27" t="s">
        <v>375</v>
      </c>
      <c r="D149" s="28">
        <v>227600</v>
      </c>
      <c r="E149" s="65">
        <v>91785</v>
      </c>
      <c r="F149" s="66">
        <f t="shared" si="4"/>
        <v>135815</v>
      </c>
    </row>
    <row r="150" spans="1:6" ht="22.5" x14ac:dyDescent="0.2">
      <c r="A150" s="25" t="s">
        <v>217</v>
      </c>
      <c r="B150" s="64" t="s">
        <v>183</v>
      </c>
      <c r="C150" s="27" t="s">
        <v>376</v>
      </c>
      <c r="D150" s="28">
        <v>227600</v>
      </c>
      <c r="E150" s="65">
        <v>91785</v>
      </c>
      <c r="F150" s="66">
        <f t="shared" si="4"/>
        <v>135815</v>
      </c>
    </row>
    <row r="151" spans="1:6" ht="22.5" x14ac:dyDescent="0.2">
      <c r="A151" s="25" t="s">
        <v>219</v>
      </c>
      <c r="B151" s="64" t="s">
        <v>183</v>
      </c>
      <c r="C151" s="27" t="s">
        <v>377</v>
      </c>
      <c r="D151" s="28">
        <v>227600</v>
      </c>
      <c r="E151" s="65">
        <v>91785</v>
      </c>
      <c r="F151" s="66">
        <f t="shared" si="4"/>
        <v>135815</v>
      </c>
    </row>
    <row r="152" spans="1:6" x14ac:dyDescent="0.2">
      <c r="A152" s="25" t="s">
        <v>221</v>
      </c>
      <c r="B152" s="64" t="s">
        <v>183</v>
      </c>
      <c r="C152" s="27" t="s">
        <v>378</v>
      </c>
      <c r="D152" s="28">
        <v>227600</v>
      </c>
      <c r="E152" s="65">
        <v>91785</v>
      </c>
      <c r="F152" s="66">
        <f t="shared" si="4"/>
        <v>135815</v>
      </c>
    </row>
    <row r="153" spans="1:6" x14ac:dyDescent="0.2">
      <c r="A153" s="25" t="s">
        <v>379</v>
      </c>
      <c r="B153" s="64" t="s">
        <v>183</v>
      </c>
      <c r="C153" s="27" t="s">
        <v>380</v>
      </c>
      <c r="D153" s="28">
        <v>875420</v>
      </c>
      <c r="E153" s="65" t="s">
        <v>45</v>
      </c>
      <c r="F153" s="66">
        <f t="shared" si="4"/>
        <v>875420</v>
      </c>
    </row>
    <row r="154" spans="1:6" ht="33.75" x14ac:dyDescent="0.2">
      <c r="A154" s="25" t="s">
        <v>294</v>
      </c>
      <c r="B154" s="64" t="s">
        <v>183</v>
      </c>
      <c r="C154" s="27" t="s">
        <v>381</v>
      </c>
      <c r="D154" s="28">
        <v>875420</v>
      </c>
      <c r="E154" s="65" t="s">
        <v>45</v>
      </c>
      <c r="F154" s="66">
        <f t="shared" si="4"/>
        <v>875420</v>
      </c>
    </row>
    <row r="155" spans="1:6" x14ac:dyDescent="0.2">
      <c r="A155" s="25" t="s">
        <v>382</v>
      </c>
      <c r="B155" s="64" t="s">
        <v>183</v>
      </c>
      <c r="C155" s="27" t="s">
        <v>383</v>
      </c>
      <c r="D155" s="28">
        <v>875420</v>
      </c>
      <c r="E155" s="65" t="s">
        <v>45</v>
      </c>
      <c r="F155" s="66">
        <f t="shared" si="4"/>
        <v>875420</v>
      </c>
    </row>
    <row r="156" spans="1:6" ht="45" x14ac:dyDescent="0.2">
      <c r="A156" s="52" t="s">
        <v>332</v>
      </c>
      <c r="B156" s="53" t="s">
        <v>183</v>
      </c>
      <c r="C156" s="54" t="s">
        <v>384</v>
      </c>
      <c r="D156" s="55">
        <v>824010</v>
      </c>
      <c r="E156" s="56" t="s">
        <v>45</v>
      </c>
      <c r="F156" s="57">
        <f t="shared" si="4"/>
        <v>824010</v>
      </c>
    </row>
    <row r="157" spans="1:6" ht="22.5" x14ac:dyDescent="0.2">
      <c r="A157" s="25" t="s">
        <v>339</v>
      </c>
      <c r="B157" s="64" t="s">
        <v>183</v>
      </c>
      <c r="C157" s="27" t="s">
        <v>385</v>
      </c>
      <c r="D157" s="28">
        <v>824010</v>
      </c>
      <c r="E157" s="65" t="s">
        <v>45</v>
      </c>
      <c r="F157" s="66">
        <f t="shared" si="4"/>
        <v>824010</v>
      </c>
    </row>
    <row r="158" spans="1:6" ht="22.5" x14ac:dyDescent="0.2">
      <c r="A158" s="25" t="s">
        <v>217</v>
      </c>
      <c r="B158" s="64" t="s">
        <v>183</v>
      </c>
      <c r="C158" s="27" t="s">
        <v>386</v>
      </c>
      <c r="D158" s="28">
        <v>824010</v>
      </c>
      <c r="E158" s="65" t="s">
        <v>45</v>
      </c>
      <c r="F158" s="66">
        <f t="shared" si="4"/>
        <v>824010</v>
      </c>
    </row>
    <row r="159" spans="1:6" ht="22.5" x14ac:dyDescent="0.2">
      <c r="A159" s="25" t="s">
        <v>219</v>
      </c>
      <c r="B159" s="64" t="s">
        <v>183</v>
      </c>
      <c r="C159" s="27" t="s">
        <v>387</v>
      </c>
      <c r="D159" s="28">
        <v>824010</v>
      </c>
      <c r="E159" s="65" t="s">
        <v>45</v>
      </c>
      <c r="F159" s="66">
        <f t="shared" si="4"/>
        <v>824010</v>
      </c>
    </row>
    <row r="160" spans="1:6" x14ac:dyDescent="0.2">
      <c r="A160" s="25" t="s">
        <v>221</v>
      </c>
      <c r="B160" s="64" t="s">
        <v>183</v>
      </c>
      <c r="C160" s="27" t="s">
        <v>388</v>
      </c>
      <c r="D160" s="28">
        <v>824010</v>
      </c>
      <c r="E160" s="65" t="s">
        <v>45</v>
      </c>
      <c r="F160" s="66">
        <f t="shared" si="4"/>
        <v>824010</v>
      </c>
    </row>
    <row r="161" spans="1:6" x14ac:dyDescent="0.2">
      <c r="A161" s="52" t="s">
        <v>372</v>
      </c>
      <c r="B161" s="53" t="s">
        <v>183</v>
      </c>
      <c r="C161" s="54" t="s">
        <v>389</v>
      </c>
      <c r="D161" s="55">
        <v>51410</v>
      </c>
      <c r="E161" s="56" t="s">
        <v>45</v>
      </c>
      <c r="F161" s="57">
        <f t="shared" si="4"/>
        <v>51410</v>
      </c>
    </row>
    <row r="162" spans="1:6" ht="33.75" x14ac:dyDescent="0.2">
      <c r="A162" s="25" t="s">
        <v>390</v>
      </c>
      <c r="B162" s="64" t="s">
        <v>183</v>
      </c>
      <c r="C162" s="27" t="s">
        <v>391</v>
      </c>
      <c r="D162" s="28">
        <v>51410</v>
      </c>
      <c r="E162" s="65" t="s">
        <v>45</v>
      </c>
      <c r="F162" s="66">
        <f t="shared" si="4"/>
        <v>51410</v>
      </c>
    </row>
    <row r="163" spans="1:6" ht="22.5" x14ac:dyDescent="0.2">
      <c r="A163" s="25" t="s">
        <v>217</v>
      </c>
      <c r="B163" s="64" t="s">
        <v>183</v>
      </c>
      <c r="C163" s="27" t="s">
        <v>392</v>
      </c>
      <c r="D163" s="28">
        <v>51410</v>
      </c>
      <c r="E163" s="65" t="s">
        <v>45</v>
      </c>
      <c r="F163" s="66">
        <f t="shared" si="4"/>
        <v>51410</v>
      </c>
    </row>
    <row r="164" spans="1:6" ht="22.5" x14ac:dyDescent="0.2">
      <c r="A164" s="25" t="s">
        <v>219</v>
      </c>
      <c r="B164" s="64" t="s">
        <v>183</v>
      </c>
      <c r="C164" s="27" t="s">
        <v>393</v>
      </c>
      <c r="D164" s="28">
        <v>51410</v>
      </c>
      <c r="E164" s="65" t="s">
        <v>45</v>
      </c>
      <c r="F164" s="66">
        <f t="shared" si="4"/>
        <v>51410</v>
      </c>
    </row>
    <row r="165" spans="1:6" x14ac:dyDescent="0.2">
      <c r="A165" s="25" t="s">
        <v>221</v>
      </c>
      <c r="B165" s="64" t="s">
        <v>183</v>
      </c>
      <c r="C165" s="27" t="s">
        <v>394</v>
      </c>
      <c r="D165" s="28">
        <v>51410</v>
      </c>
      <c r="E165" s="65" t="s">
        <v>45</v>
      </c>
      <c r="F165" s="66">
        <f t="shared" si="4"/>
        <v>51410</v>
      </c>
    </row>
    <row r="166" spans="1:6" ht="33.75" x14ac:dyDescent="0.2">
      <c r="A166" s="25" t="s">
        <v>395</v>
      </c>
      <c r="B166" s="64" t="s">
        <v>183</v>
      </c>
      <c r="C166" s="27" t="s">
        <v>396</v>
      </c>
      <c r="D166" s="28">
        <v>47524</v>
      </c>
      <c r="E166" s="65">
        <v>47524</v>
      </c>
      <c r="F166" s="66" t="str">
        <f t="shared" si="4"/>
        <v>-</v>
      </c>
    </row>
    <row r="167" spans="1:6" ht="22.5" x14ac:dyDescent="0.2">
      <c r="A167" s="25" t="s">
        <v>189</v>
      </c>
      <c r="B167" s="64" t="s">
        <v>183</v>
      </c>
      <c r="C167" s="27" t="s">
        <v>397</v>
      </c>
      <c r="D167" s="28">
        <v>47524</v>
      </c>
      <c r="E167" s="65">
        <v>47524</v>
      </c>
      <c r="F167" s="66" t="str">
        <f t="shared" si="4"/>
        <v>-</v>
      </c>
    </row>
    <row r="168" spans="1:6" x14ac:dyDescent="0.2">
      <c r="A168" s="25" t="s">
        <v>398</v>
      </c>
      <c r="B168" s="64" t="s">
        <v>183</v>
      </c>
      <c r="C168" s="27" t="s">
        <v>399</v>
      </c>
      <c r="D168" s="28">
        <v>47524</v>
      </c>
      <c r="E168" s="65">
        <v>47524</v>
      </c>
      <c r="F168" s="66" t="str">
        <f t="shared" si="4"/>
        <v>-</v>
      </c>
    </row>
    <row r="169" spans="1:6" ht="78.75" x14ac:dyDescent="0.2">
      <c r="A169" s="67" t="s">
        <v>400</v>
      </c>
      <c r="B169" s="53" t="s">
        <v>183</v>
      </c>
      <c r="C169" s="54" t="s">
        <v>401</v>
      </c>
      <c r="D169" s="55">
        <v>47524</v>
      </c>
      <c r="E169" s="56">
        <v>47524</v>
      </c>
      <c r="F169" s="57" t="str">
        <f t="shared" si="4"/>
        <v>-</v>
      </c>
    </row>
    <row r="170" spans="1:6" ht="56.25" x14ac:dyDescent="0.2">
      <c r="A170" s="25" t="s">
        <v>402</v>
      </c>
      <c r="B170" s="64" t="s">
        <v>183</v>
      </c>
      <c r="C170" s="27" t="s">
        <v>403</v>
      </c>
      <c r="D170" s="28">
        <v>20665</v>
      </c>
      <c r="E170" s="65">
        <v>20665</v>
      </c>
      <c r="F170" s="66" t="str">
        <f t="shared" si="4"/>
        <v>-</v>
      </c>
    </row>
    <row r="171" spans="1:6" x14ac:dyDescent="0.2">
      <c r="A171" s="25" t="s">
        <v>404</v>
      </c>
      <c r="B171" s="64" t="s">
        <v>183</v>
      </c>
      <c r="C171" s="27" t="s">
        <v>405</v>
      </c>
      <c r="D171" s="28">
        <v>20665</v>
      </c>
      <c r="E171" s="65">
        <v>20665</v>
      </c>
      <c r="F171" s="66" t="str">
        <f t="shared" si="4"/>
        <v>-</v>
      </c>
    </row>
    <row r="172" spans="1:6" x14ac:dyDescent="0.2">
      <c r="A172" s="25" t="s">
        <v>146</v>
      </c>
      <c r="B172" s="64" t="s">
        <v>183</v>
      </c>
      <c r="C172" s="27" t="s">
        <v>406</v>
      </c>
      <c r="D172" s="28">
        <v>20665</v>
      </c>
      <c r="E172" s="65">
        <v>20665</v>
      </c>
      <c r="F172" s="66" t="str">
        <f t="shared" si="4"/>
        <v>-</v>
      </c>
    </row>
    <row r="173" spans="1:6" ht="56.25" x14ac:dyDescent="0.2">
      <c r="A173" s="25" t="s">
        <v>407</v>
      </c>
      <c r="B173" s="64" t="s">
        <v>183</v>
      </c>
      <c r="C173" s="27" t="s">
        <v>408</v>
      </c>
      <c r="D173" s="28">
        <v>26859</v>
      </c>
      <c r="E173" s="65">
        <v>26859</v>
      </c>
      <c r="F173" s="66" t="str">
        <f t="shared" si="4"/>
        <v>-</v>
      </c>
    </row>
    <row r="174" spans="1:6" x14ac:dyDescent="0.2">
      <c r="A174" s="25" t="s">
        <v>404</v>
      </c>
      <c r="B174" s="64" t="s">
        <v>183</v>
      </c>
      <c r="C174" s="27" t="s">
        <v>409</v>
      </c>
      <c r="D174" s="28">
        <v>26859</v>
      </c>
      <c r="E174" s="65">
        <v>26859</v>
      </c>
      <c r="F174" s="66" t="str">
        <f t="shared" si="4"/>
        <v>-</v>
      </c>
    </row>
    <row r="175" spans="1:6" x14ac:dyDescent="0.2">
      <c r="A175" s="25" t="s">
        <v>146</v>
      </c>
      <c r="B175" s="64" t="s">
        <v>183</v>
      </c>
      <c r="C175" s="27" t="s">
        <v>410</v>
      </c>
      <c r="D175" s="28">
        <v>26859</v>
      </c>
      <c r="E175" s="65">
        <v>26859</v>
      </c>
      <c r="F175" s="66" t="str">
        <f t="shared" ref="F175" si="5">IF(OR(D175="-",IF(E175="-",0,E175)&gt;=IF(D175="-",0,D175)),"-",IF(D175="-",0,D175)-IF(E175="-",0,E175))</f>
        <v>-</v>
      </c>
    </row>
    <row r="176" spans="1:6" ht="9" customHeight="1" x14ac:dyDescent="0.2">
      <c r="A176" s="68"/>
      <c r="B176" s="69"/>
      <c r="C176" s="70"/>
      <c r="D176" s="71"/>
      <c r="E176" s="69"/>
      <c r="F176" s="69"/>
    </row>
    <row r="177" spans="1:6" ht="13.5" customHeight="1" x14ac:dyDescent="0.2">
      <c r="A177" s="72" t="s">
        <v>411</v>
      </c>
      <c r="B177" s="73" t="s">
        <v>412</v>
      </c>
      <c r="C177" s="74" t="s">
        <v>184</v>
      </c>
      <c r="D177" s="75">
        <v>-323202.23</v>
      </c>
      <c r="E177" s="75">
        <v>201462.42</v>
      </c>
      <c r="F177" s="76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zoomScaleNormal="100" workbookViewId="0">
      <selection activeCell="H22" sqref="H22:K22"/>
    </sheetView>
  </sheetViews>
  <sheetFormatPr defaultRowHeight="16.5" customHeight="1" x14ac:dyDescent="0.2"/>
  <cols>
    <col min="1" max="1" width="42.28515625" customWidth="1"/>
    <col min="2" max="2" width="5.5703125" customWidth="1"/>
    <col min="3" max="3" width="8.85546875" customWidth="1"/>
    <col min="4" max="4" width="18.7109375" customWidth="1"/>
    <col min="5" max="5" width="10.7109375" customWidth="1"/>
    <col min="6" max="6" width="18.140625" customWidth="1"/>
    <col min="7" max="8" width="9.140625" hidden="1" customWidth="1"/>
  </cols>
  <sheetData>
    <row r="1" spans="1:12" ht="16.5" customHeight="1" x14ac:dyDescent="0.2">
      <c r="A1" s="107"/>
      <c r="B1" s="107"/>
      <c r="C1" s="107"/>
      <c r="D1" s="107"/>
      <c r="E1" s="107"/>
      <c r="F1" s="107"/>
    </row>
    <row r="2" spans="1:12" ht="16.5" customHeight="1" x14ac:dyDescent="0.25">
      <c r="A2" s="108" t="s">
        <v>432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16.5" customHeight="1" thickBot="1" x14ac:dyDescent="0.3">
      <c r="A3" s="110" t="s">
        <v>433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33.75" customHeight="1" thickTop="1" thickBot="1" x14ac:dyDescent="0.25">
      <c r="A4" s="111" t="s">
        <v>434</v>
      </c>
      <c r="B4" s="112"/>
      <c r="C4" s="78" t="s">
        <v>23</v>
      </c>
      <c r="D4" s="113" t="s">
        <v>414</v>
      </c>
      <c r="E4" s="112"/>
      <c r="F4" s="113" t="s">
        <v>25</v>
      </c>
      <c r="G4" s="114"/>
      <c r="H4" s="112"/>
      <c r="I4" s="113" t="s">
        <v>26</v>
      </c>
      <c r="J4" s="112"/>
      <c r="K4" s="115" t="s">
        <v>27</v>
      </c>
      <c r="L4" s="116"/>
    </row>
    <row r="5" spans="1:12" ht="16.5" customHeight="1" thickTop="1" thickBot="1" x14ac:dyDescent="0.25">
      <c r="A5" s="117" t="s">
        <v>421</v>
      </c>
      <c r="B5" s="118"/>
      <c r="C5" s="79" t="s">
        <v>435</v>
      </c>
      <c r="D5" s="127" t="s">
        <v>423</v>
      </c>
      <c r="E5" s="118"/>
      <c r="F5" s="127" t="s">
        <v>28</v>
      </c>
      <c r="G5" s="128"/>
      <c r="H5" s="118"/>
      <c r="I5" s="127" t="s">
        <v>29</v>
      </c>
      <c r="J5" s="118"/>
      <c r="K5" s="129" t="s">
        <v>30</v>
      </c>
      <c r="L5" s="130"/>
    </row>
    <row r="6" spans="1:12" ht="16.5" customHeight="1" thickTop="1" x14ac:dyDescent="0.2">
      <c r="A6" s="131" t="s">
        <v>436</v>
      </c>
      <c r="B6" s="122"/>
      <c r="C6" s="80" t="s">
        <v>415</v>
      </c>
      <c r="D6" s="132" t="s">
        <v>437</v>
      </c>
      <c r="E6" s="122"/>
      <c r="F6" s="133">
        <v>323202.23</v>
      </c>
      <c r="G6" s="134"/>
      <c r="H6" s="135"/>
      <c r="I6" s="126">
        <f>I7</f>
        <v>-201462.41999999993</v>
      </c>
      <c r="J6" s="122"/>
      <c r="K6" s="126">
        <f>K7</f>
        <v>524664.64999999991</v>
      </c>
      <c r="L6" s="122"/>
    </row>
    <row r="7" spans="1:12" ht="16.5" customHeight="1" x14ac:dyDescent="0.2">
      <c r="A7" s="119" t="s">
        <v>438</v>
      </c>
      <c r="B7" s="120"/>
      <c r="C7" s="81">
        <v>700</v>
      </c>
      <c r="D7" s="121" t="s">
        <v>439</v>
      </c>
      <c r="E7" s="122"/>
      <c r="F7" s="123">
        <v>323202.23</v>
      </c>
      <c r="G7" s="124"/>
      <c r="H7" s="125"/>
      <c r="I7" s="126">
        <f>I8+I13</f>
        <v>-201462.41999999993</v>
      </c>
      <c r="J7" s="122"/>
      <c r="K7" s="126">
        <f>F7-I7</f>
        <v>524664.64999999991</v>
      </c>
      <c r="L7" s="122"/>
    </row>
    <row r="8" spans="1:12" ht="16.5" customHeight="1" x14ac:dyDescent="0.2">
      <c r="A8" s="119" t="s">
        <v>440</v>
      </c>
      <c r="B8" s="120"/>
      <c r="C8" s="81">
        <v>710</v>
      </c>
      <c r="D8" s="121" t="s">
        <v>441</v>
      </c>
      <c r="E8" s="122"/>
      <c r="F8" s="123">
        <v>-6410610.1600000001</v>
      </c>
      <c r="G8" s="124"/>
      <c r="H8" s="125"/>
      <c r="I8" s="136">
        <v>-4412617.07</v>
      </c>
      <c r="J8" s="122"/>
      <c r="K8" s="136">
        <f>F8-I8</f>
        <v>-1997993.0899999999</v>
      </c>
      <c r="L8" s="122"/>
    </row>
    <row r="9" spans="1:12" ht="16.5" customHeight="1" x14ac:dyDescent="0.2">
      <c r="A9" s="119" t="s">
        <v>442</v>
      </c>
      <c r="B9" s="120"/>
      <c r="C9" s="81">
        <v>710</v>
      </c>
      <c r="D9" s="121" t="s">
        <v>443</v>
      </c>
      <c r="E9" s="122"/>
      <c r="F9" s="123">
        <v>-6410610.1600000001</v>
      </c>
      <c r="G9" s="124"/>
      <c r="H9" s="125"/>
      <c r="I9" s="136">
        <v>-4412617.07</v>
      </c>
      <c r="J9" s="122"/>
      <c r="K9" s="137" t="s">
        <v>33</v>
      </c>
      <c r="L9" s="122"/>
    </row>
    <row r="10" spans="1:12" ht="16.5" customHeight="1" x14ac:dyDescent="0.2">
      <c r="A10" s="119" t="s">
        <v>444</v>
      </c>
      <c r="B10" s="120"/>
      <c r="C10" s="81">
        <v>710</v>
      </c>
      <c r="D10" s="121" t="s">
        <v>445</v>
      </c>
      <c r="E10" s="122"/>
      <c r="F10" s="123">
        <v>-6410610.1600000001</v>
      </c>
      <c r="G10" s="124"/>
      <c r="H10" s="125"/>
      <c r="I10" s="136">
        <v>-4412617.07</v>
      </c>
      <c r="J10" s="122"/>
      <c r="K10" s="137" t="s">
        <v>33</v>
      </c>
      <c r="L10" s="122"/>
    </row>
    <row r="11" spans="1:12" ht="16.5" customHeight="1" x14ac:dyDescent="0.2">
      <c r="A11" s="119" t="s">
        <v>446</v>
      </c>
      <c r="B11" s="120"/>
      <c r="C11" s="81">
        <v>710</v>
      </c>
      <c r="D11" s="121" t="s">
        <v>447</v>
      </c>
      <c r="E11" s="122"/>
      <c r="F11" s="123">
        <v>-6410610.1600000001</v>
      </c>
      <c r="G11" s="124"/>
      <c r="H11" s="125"/>
      <c r="I11" s="136">
        <v>-4412617.07</v>
      </c>
      <c r="J11" s="122"/>
      <c r="K11" s="137" t="s">
        <v>33</v>
      </c>
      <c r="L11" s="122"/>
    </row>
    <row r="12" spans="1:12" ht="16.5" customHeight="1" x14ac:dyDescent="0.2">
      <c r="A12" s="119" t="s">
        <v>448</v>
      </c>
      <c r="B12" s="120"/>
      <c r="C12" s="81">
        <v>710</v>
      </c>
      <c r="D12" s="121" t="s">
        <v>449</v>
      </c>
      <c r="E12" s="122"/>
      <c r="F12" s="123">
        <v>-6410610.1600000001</v>
      </c>
      <c r="G12" s="124"/>
      <c r="H12" s="125"/>
      <c r="I12" s="136">
        <v>-4412617.07</v>
      </c>
      <c r="J12" s="122"/>
      <c r="K12" s="140" t="s">
        <v>437</v>
      </c>
      <c r="L12" s="141"/>
    </row>
    <row r="13" spans="1:12" ht="16.5" customHeight="1" x14ac:dyDescent="0.2">
      <c r="A13" s="119" t="s">
        <v>450</v>
      </c>
      <c r="B13" s="120"/>
      <c r="C13" s="81">
        <v>720</v>
      </c>
      <c r="D13" s="121" t="s">
        <v>451</v>
      </c>
      <c r="E13" s="122"/>
      <c r="F13" s="123">
        <v>6733812.3899999997</v>
      </c>
      <c r="G13" s="124"/>
      <c r="H13" s="125"/>
      <c r="I13" s="136">
        <v>4211154.6500000004</v>
      </c>
      <c r="J13" s="122"/>
      <c r="K13" s="138">
        <f>F13-I13</f>
        <v>2522657.7399999993</v>
      </c>
      <c r="L13" s="139"/>
    </row>
    <row r="14" spans="1:12" ht="16.5" customHeight="1" x14ac:dyDescent="0.2">
      <c r="A14" s="119" t="s">
        <v>452</v>
      </c>
      <c r="B14" s="120"/>
      <c r="C14" s="81">
        <v>720</v>
      </c>
      <c r="D14" s="121" t="s">
        <v>453</v>
      </c>
      <c r="E14" s="122"/>
      <c r="F14" s="123">
        <v>6733812.3899999997</v>
      </c>
      <c r="G14" s="124"/>
      <c r="H14" s="125"/>
      <c r="I14" s="136">
        <v>4211154.6500000004</v>
      </c>
      <c r="J14" s="122"/>
      <c r="K14" s="137" t="s">
        <v>33</v>
      </c>
      <c r="L14" s="122"/>
    </row>
    <row r="15" spans="1:12" ht="16.5" customHeight="1" x14ac:dyDescent="0.2">
      <c r="A15" s="119" t="s">
        <v>454</v>
      </c>
      <c r="B15" s="120"/>
      <c r="C15" s="81">
        <v>720</v>
      </c>
      <c r="D15" s="121" t="s">
        <v>455</v>
      </c>
      <c r="E15" s="122"/>
      <c r="F15" s="123">
        <v>6733812.3899999997</v>
      </c>
      <c r="G15" s="124"/>
      <c r="H15" s="125"/>
      <c r="I15" s="136">
        <v>4211154.6500000004</v>
      </c>
      <c r="J15" s="122"/>
      <c r="K15" s="137" t="s">
        <v>33</v>
      </c>
      <c r="L15" s="122"/>
    </row>
    <row r="16" spans="1:12" ht="16.5" customHeight="1" x14ac:dyDescent="0.2">
      <c r="A16" s="119" t="s">
        <v>456</v>
      </c>
      <c r="B16" s="120"/>
      <c r="C16" s="81">
        <v>720</v>
      </c>
      <c r="D16" s="121" t="s">
        <v>457</v>
      </c>
      <c r="E16" s="122"/>
      <c r="F16" s="123">
        <v>6733812.3899999997</v>
      </c>
      <c r="G16" s="124"/>
      <c r="H16" s="125"/>
      <c r="I16" s="136">
        <v>4211154.6500000004</v>
      </c>
      <c r="J16" s="122"/>
      <c r="K16" s="137" t="s">
        <v>33</v>
      </c>
      <c r="L16" s="122"/>
    </row>
    <row r="17" spans="1:12" ht="26.25" customHeight="1" x14ac:dyDescent="0.2">
      <c r="A17" s="142" t="s">
        <v>458</v>
      </c>
      <c r="B17" s="122"/>
      <c r="C17" s="81">
        <v>720</v>
      </c>
      <c r="D17" s="121" t="s">
        <v>459</v>
      </c>
      <c r="E17" s="122"/>
      <c r="F17" s="123">
        <v>6733812.3899999997</v>
      </c>
      <c r="G17" s="124"/>
      <c r="H17" s="125"/>
      <c r="I17" s="136">
        <v>4211154.6500000004</v>
      </c>
      <c r="J17" s="122"/>
      <c r="K17" s="140" t="s">
        <v>437</v>
      </c>
      <c r="L17" s="143"/>
    </row>
    <row r="18" spans="1:12" ht="16.5" customHeight="1" x14ac:dyDescent="0.25">
      <c r="A18" s="144" t="s">
        <v>460</v>
      </c>
      <c r="B18" s="109"/>
      <c r="C18" s="149" t="s">
        <v>425</v>
      </c>
      <c r="D18" s="150"/>
      <c r="E18" s="150"/>
      <c r="F18" s="145" t="s">
        <v>425</v>
      </c>
      <c r="G18" s="109"/>
      <c r="H18" s="151" t="s">
        <v>461</v>
      </c>
      <c r="I18" s="150"/>
      <c r="J18" s="150"/>
      <c r="K18" s="150"/>
      <c r="L18" s="82"/>
    </row>
    <row r="19" spans="1:12" ht="16.5" customHeight="1" x14ac:dyDescent="0.25">
      <c r="A19" s="145" t="s">
        <v>425</v>
      </c>
      <c r="B19" s="109"/>
      <c r="C19" s="148" t="s">
        <v>462</v>
      </c>
      <c r="D19" s="109"/>
      <c r="E19" s="109"/>
      <c r="F19" s="145" t="s">
        <v>425</v>
      </c>
      <c r="G19" s="109"/>
      <c r="H19" s="152" t="s">
        <v>463</v>
      </c>
      <c r="I19" s="153"/>
      <c r="J19" s="153"/>
      <c r="K19" s="153"/>
      <c r="L19" s="82"/>
    </row>
    <row r="20" spans="1:12" ht="16.5" customHeight="1" x14ac:dyDescent="0.25">
      <c r="A20" s="144"/>
      <c r="B20" s="109"/>
      <c r="C20" s="145"/>
      <c r="D20" s="146"/>
      <c r="E20" s="146"/>
      <c r="F20" s="145" t="s">
        <v>425</v>
      </c>
      <c r="G20" s="109"/>
      <c r="H20" s="147"/>
      <c r="I20" s="146"/>
      <c r="J20" s="146"/>
      <c r="K20" s="146"/>
      <c r="L20" s="82"/>
    </row>
    <row r="21" spans="1:12" ht="16.5" customHeight="1" x14ac:dyDescent="0.25">
      <c r="A21" s="145" t="s">
        <v>425</v>
      </c>
      <c r="B21" s="109"/>
      <c r="C21" s="148"/>
      <c r="D21" s="109"/>
      <c r="E21" s="109"/>
      <c r="F21" s="145" t="s">
        <v>425</v>
      </c>
      <c r="G21" s="109"/>
      <c r="H21" s="148"/>
      <c r="I21" s="146"/>
      <c r="J21" s="146"/>
      <c r="K21" s="146"/>
      <c r="L21" s="82"/>
    </row>
    <row r="22" spans="1:12" ht="16.5" customHeight="1" x14ac:dyDescent="0.25">
      <c r="A22" s="144" t="s">
        <v>464</v>
      </c>
      <c r="B22" s="109"/>
      <c r="C22" s="149" t="s">
        <v>425</v>
      </c>
      <c r="D22" s="150"/>
      <c r="E22" s="150"/>
      <c r="F22" s="145" t="s">
        <v>425</v>
      </c>
      <c r="G22" s="109"/>
      <c r="H22" s="151" t="s">
        <v>465</v>
      </c>
      <c r="I22" s="150"/>
      <c r="J22" s="150"/>
      <c r="K22" s="150"/>
      <c r="L22" s="82"/>
    </row>
    <row r="23" spans="1:12" ht="16.5" customHeight="1" x14ac:dyDescent="0.25">
      <c r="A23" s="145" t="s">
        <v>425</v>
      </c>
      <c r="B23" s="109"/>
      <c r="C23" s="148" t="s">
        <v>462</v>
      </c>
      <c r="D23" s="109"/>
      <c r="E23" s="109"/>
      <c r="F23" s="145" t="s">
        <v>425</v>
      </c>
      <c r="G23" s="109"/>
      <c r="H23" s="152" t="s">
        <v>463</v>
      </c>
      <c r="I23" s="153"/>
      <c r="J23" s="153"/>
      <c r="K23" s="153"/>
      <c r="L23" s="82"/>
    </row>
    <row r="24" spans="1:12" ht="16.5" customHeight="1" x14ac:dyDescent="0.25">
      <c r="A24" s="144"/>
      <c r="B24" s="109"/>
      <c r="C24" s="145"/>
      <c r="D24" s="109"/>
      <c r="E24" s="109"/>
      <c r="F24" s="145" t="s">
        <v>425</v>
      </c>
      <c r="G24" s="109"/>
      <c r="H24" s="145" t="s">
        <v>425</v>
      </c>
      <c r="I24" s="109"/>
      <c r="J24" s="109"/>
      <c r="K24" s="109"/>
      <c r="L24" s="82"/>
    </row>
    <row r="31" spans="1:12" ht="16.5" customHeight="1" x14ac:dyDescent="0.2">
      <c r="A31" s="12"/>
      <c r="D31" s="2"/>
      <c r="E31" s="2"/>
      <c r="F31" s="8"/>
    </row>
  </sheetData>
  <mergeCells count="101">
    <mergeCell ref="A24:B24"/>
    <mergeCell ref="C24:E24"/>
    <mergeCell ref="F24:G24"/>
    <mergeCell ref="H24:K24"/>
    <mergeCell ref="A22:B22"/>
    <mergeCell ref="C22:E22"/>
    <mergeCell ref="F22:G22"/>
    <mergeCell ref="H22:K22"/>
    <mergeCell ref="A23:B23"/>
    <mergeCell ref="C23:E23"/>
    <mergeCell ref="F23:G23"/>
    <mergeCell ref="H23:K23"/>
    <mergeCell ref="A20:B20"/>
    <mergeCell ref="C20:E20"/>
    <mergeCell ref="F20:G20"/>
    <mergeCell ref="H20:K20"/>
    <mergeCell ref="A21:B21"/>
    <mergeCell ref="C21:E21"/>
    <mergeCell ref="F21:G21"/>
    <mergeCell ref="H21:K21"/>
    <mergeCell ref="A18:B18"/>
    <mergeCell ref="C18:E18"/>
    <mergeCell ref="F18:G18"/>
    <mergeCell ref="H18:K18"/>
    <mergeCell ref="A19:B19"/>
    <mergeCell ref="C19:E19"/>
    <mergeCell ref="F19:G19"/>
    <mergeCell ref="H19:K19"/>
    <mergeCell ref="A17:B17"/>
    <mergeCell ref="D17:E17"/>
    <mergeCell ref="F17:H17"/>
    <mergeCell ref="I17:J17"/>
    <mergeCell ref="K17:L17"/>
    <mergeCell ref="A16:B16"/>
    <mergeCell ref="D16:E16"/>
    <mergeCell ref="F16:H16"/>
    <mergeCell ref="I16:J16"/>
    <mergeCell ref="K16:L16"/>
    <mergeCell ref="A15:B15"/>
    <mergeCell ref="D15:E15"/>
    <mergeCell ref="F15:H15"/>
    <mergeCell ref="I15:J15"/>
    <mergeCell ref="K15:L15"/>
    <mergeCell ref="A14:B14"/>
    <mergeCell ref="D14:E14"/>
    <mergeCell ref="F14:H14"/>
    <mergeCell ref="I14:J14"/>
    <mergeCell ref="K14:L14"/>
    <mergeCell ref="A13:B13"/>
    <mergeCell ref="D13:E13"/>
    <mergeCell ref="F13:H13"/>
    <mergeCell ref="I13:J13"/>
    <mergeCell ref="K13:L13"/>
    <mergeCell ref="A12:B12"/>
    <mergeCell ref="D12:E12"/>
    <mergeCell ref="F12:H12"/>
    <mergeCell ref="I12:J12"/>
    <mergeCell ref="K12:L12"/>
    <mergeCell ref="A11:B11"/>
    <mergeCell ref="D11:E11"/>
    <mergeCell ref="F11:H11"/>
    <mergeCell ref="I11:J11"/>
    <mergeCell ref="K11:L11"/>
    <mergeCell ref="A10:B10"/>
    <mergeCell ref="D10:E10"/>
    <mergeCell ref="F10:H10"/>
    <mergeCell ref="I10:J10"/>
    <mergeCell ref="K10:L10"/>
    <mergeCell ref="A9:B9"/>
    <mergeCell ref="D9:E9"/>
    <mergeCell ref="F9:H9"/>
    <mergeCell ref="I9:J9"/>
    <mergeCell ref="K9:L9"/>
    <mergeCell ref="A8:B8"/>
    <mergeCell ref="D8:E8"/>
    <mergeCell ref="F8:H8"/>
    <mergeCell ref="I8:J8"/>
    <mergeCell ref="K8:L8"/>
    <mergeCell ref="A7:B7"/>
    <mergeCell ref="D7:E7"/>
    <mergeCell ref="F7:H7"/>
    <mergeCell ref="I7:J7"/>
    <mergeCell ref="K7:L7"/>
    <mergeCell ref="D5:E5"/>
    <mergeCell ref="F5:H5"/>
    <mergeCell ref="I5:J5"/>
    <mergeCell ref="K5:L5"/>
    <mergeCell ref="A6:B6"/>
    <mergeCell ref="D6:E6"/>
    <mergeCell ref="F6:H6"/>
    <mergeCell ref="I6:J6"/>
    <mergeCell ref="K6:L6"/>
    <mergeCell ref="A1:F1"/>
    <mergeCell ref="A2:L2"/>
    <mergeCell ref="A3:L3"/>
    <mergeCell ref="A4:B4"/>
    <mergeCell ref="D4:E4"/>
    <mergeCell ref="F4:H4"/>
    <mergeCell ref="I4:J4"/>
    <mergeCell ref="K4:L4"/>
    <mergeCell ref="A5:B5"/>
  </mergeCells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416</v>
      </c>
      <c r="B1" t="s">
        <v>29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6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425</v>
      </c>
    </row>
    <row r="7" spans="1:2" x14ac:dyDescent="0.2">
      <c r="A7" t="s">
        <v>426</v>
      </c>
      <c r="B7" t="s">
        <v>425</v>
      </c>
    </row>
    <row r="8" spans="1:2" x14ac:dyDescent="0.2">
      <c r="A8" t="s">
        <v>427</v>
      </c>
      <c r="B8" t="s">
        <v>428</v>
      </c>
    </row>
    <row r="9" spans="1:2" x14ac:dyDescent="0.2">
      <c r="A9" t="s">
        <v>429</v>
      </c>
      <c r="B9" t="s">
        <v>430</v>
      </c>
    </row>
    <row r="10" spans="1:2" x14ac:dyDescent="0.2">
      <c r="A10" t="s">
        <v>431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16fosea</dc:creator>
  <dc:description>POI HSSF rep:2.53.0.116</dc:description>
  <cp:lastModifiedBy>Пользователь Windows</cp:lastModifiedBy>
  <cp:lastPrinted>2021-10-07T01:55:16Z</cp:lastPrinted>
  <dcterms:created xsi:type="dcterms:W3CDTF">2021-10-05T06:17:29Z</dcterms:created>
  <dcterms:modified xsi:type="dcterms:W3CDTF">2024-01-30T02:06:57Z</dcterms:modified>
</cp:coreProperties>
</file>